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IN\INDICADORES\1-PlantaAcad\2022\6Bim\2-Ene23\22-Microsit\IndicPA\3-PDifus\"/>
    </mc:Choice>
  </mc:AlternateContent>
  <bookViews>
    <workbookView xWindow="0" yWindow="0" windowWidth="20490" windowHeight="7755" tabRatio="642"/>
  </bookViews>
  <sheets>
    <sheet name="IndicPA-DCCD-6B22" sheetId="13" r:id="rId1"/>
  </sheet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V15" i="13" l="1"/>
  <c r="W11" i="13" s="1"/>
  <c r="L15" i="13"/>
  <c r="M13" i="13" s="1"/>
  <c r="J15" i="13"/>
  <c r="H15" i="13"/>
  <c r="I11" i="13" s="1"/>
  <c r="F15" i="13"/>
  <c r="G14" i="13" s="1"/>
  <c r="D15" i="13"/>
  <c r="E12" i="13" s="1"/>
  <c r="AP15" i="13"/>
  <c r="AQ11" i="13" s="1"/>
  <c r="AM14" i="13"/>
  <c r="AJ14" i="13"/>
  <c r="AF14" i="13"/>
  <c r="AH14" i="13" s="1"/>
  <c r="AM13" i="13"/>
  <c r="AJ13" i="13"/>
  <c r="AF13" i="13"/>
  <c r="AH13" i="13" s="1"/>
  <c r="AM12" i="13"/>
  <c r="AJ12" i="13"/>
  <c r="AF12" i="13"/>
  <c r="AH12" i="13" s="1"/>
  <c r="AM11" i="13"/>
  <c r="AJ11" i="13"/>
  <c r="AF11" i="13"/>
  <c r="AV15" i="13"/>
  <c r="AW10" i="13" s="1"/>
  <c r="AT15" i="13"/>
  <c r="AU11" i="13" s="1"/>
  <c r="AK15" i="13"/>
  <c r="AL10" i="13" s="1"/>
  <c r="AD15" i="13"/>
  <c r="AB15" i="13"/>
  <c r="AC11" i="13" s="1"/>
  <c r="Z15" i="13"/>
  <c r="AA10" i="13" s="1"/>
  <c r="X15" i="13"/>
  <c r="Y11" i="13" s="1"/>
  <c r="T15" i="13"/>
  <c r="U13" i="13" s="1"/>
  <c r="R15" i="13"/>
  <c r="S13" i="13" s="1"/>
  <c r="P15" i="13"/>
  <c r="Q13" i="13" s="1"/>
  <c r="N15" i="13"/>
  <c r="O13" i="13" s="1"/>
  <c r="AM10" i="13"/>
  <c r="AJ10" i="13"/>
  <c r="AF10" i="13"/>
  <c r="O12" i="13" l="1"/>
  <c r="S14" i="13"/>
  <c r="AC13" i="13"/>
  <c r="I13" i="13"/>
  <c r="AW13" i="13"/>
  <c r="U14" i="13"/>
  <c r="O14" i="13"/>
  <c r="W12" i="13"/>
  <c r="AQ12" i="13"/>
  <c r="D17" i="13"/>
  <c r="M14" i="13"/>
  <c r="AA12" i="13"/>
  <c r="AU12" i="13"/>
  <c r="O11" i="13"/>
  <c r="U11" i="13"/>
  <c r="AC12" i="13"/>
  <c r="AW12" i="13"/>
  <c r="Q14" i="13"/>
  <c r="Y12" i="13"/>
  <c r="AL12" i="13"/>
  <c r="M11" i="13"/>
  <c r="Q11" i="13"/>
  <c r="S11" i="13"/>
  <c r="Y13" i="13"/>
  <c r="AA13" i="13"/>
  <c r="AL13" i="13"/>
  <c r="AQ13" i="13"/>
  <c r="AU13" i="13"/>
  <c r="V17" i="13"/>
  <c r="M12" i="13"/>
  <c r="Q12" i="13"/>
  <c r="S12" i="13"/>
  <c r="U12" i="13"/>
  <c r="W13" i="13"/>
  <c r="Y14" i="13"/>
  <c r="AA14" i="13"/>
  <c r="AC14" i="13"/>
  <c r="AL14" i="13"/>
  <c r="AQ14" i="13"/>
  <c r="AU14" i="13"/>
  <c r="AW14" i="13"/>
  <c r="W10" i="13"/>
  <c r="I12" i="13"/>
  <c r="AA11" i="13"/>
  <c r="AL11" i="13"/>
  <c r="AW11" i="13"/>
  <c r="W14" i="13"/>
  <c r="I14" i="13"/>
  <c r="AT17" i="13"/>
  <c r="G10" i="13"/>
  <c r="AH11" i="13"/>
  <c r="G11" i="13"/>
  <c r="G12" i="13"/>
  <c r="G13" i="13"/>
  <c r="E13" i="13"/>
  <c r="E14" i="13"/>
  <c r="E11" i="13"/>
  <c r="O10" i="13"/>
  <c r="K15" i="13"/>
  <c r="AU10" i="13"/>
  <c r="S10" i="13"/>
  <c r="I10" i="13"/>
  <c r="AQ10" i="13"/>
  <c r="E10" i="13"/>
  <c r="P17" i="13"/>
  <c r="AF15" i="13"/>
  <c r="AG12" i="13" s="1"/>
  <c r="AH10" i="13"/>
  <c r="Y10" i="13"/>
  <c r="AI15" i="13"/>
  <c r="L17" i="13"/>
  <c r="M10" i="13"/>
  <c r="U10" i="13"/>
  <c r="AC10" i="13"/>
  <c r="Q10" i="13"/>
  <c r="AN15" i="13"/>
  <c r="B15" i="13"/>
  <c r="AE15" i="13"/>
  <c r="O15" i="13" l="1"/>
  <c r="AA15" i="13"/>
  <c r="AL15" i="13"/>
  <c r="AG14" i="13"/>
  <c r="AW15" i="13"/>
  <c r="W15" i="13"/>
  <c r="AU15" i="13"/>
  <c r="AG13" i="13"/>
  <c r="AO11" i="13"/>
  <c r="AO14" i="13"/>
  <c r="AO13" i="13"/>
  <c r="AO12" i="13"/>
  <c r="AG11" i="13"/>
  <c r="C11" i="13"/>
  <c r="C12" i="13"/>
  <c r="I15" i="13"/>
  <c r="G15" i="13"/>
  <c r="AU16" i="13"/>
  <c r="C14" i="13"/>
  <c r="C13" i="13"/>
  <c r="M15" i="13"/>
  <c r="AQ15" i="13"/>
  <c r="Q15" i="13"/>
  <c r="AK17" i="13"/>
  <c r="S15" i="13"/>
  <c r="C10" i="13"/>
  <c r="AQ16" i="13"/>
  <c r="AA16" i="13"/>
  <c r="S16" i="13"/>
  <c r="K16" i="13"/>
  <c r="AW16" i="13"/>
  <c r="I16" i="13"/>
  <c r="O16" i="13"/>
  <c r="M16" i="13"/>
  <c r="AH15" i="13"/>
  <c r="AF17" i="13"/>
  <c r="W16" i="13"/>
  <c r="AO16" i="13"/>
  <c r="AO10" i="13"/>
  <c r="U16" i="13"/>
  <c r="Q16" i="13"/>
  <c r="AG10" i="13"/>
  <c r="E16" i="13"/>
  <c r="AM15" i="13"/>
  <c r="AE16" i="13"/>
  <c r="AC16" i="13"/>
  <c r="U15" i="13"/>
  <c r="AJ15" i="13"/>
  <c r="AR15" i="13"/>
  <c r="E15" i="13"/>
  <c r="Y16" i="13"/>
  <c r="AC15" i="13"/>
  <c r="G16" i="13"/>
  <c r="Y15" i="13"/>
  <c r="K17" i="13" l="1"/>
  <c r="AS11" i="13"/>
  <c r="AS14" i="13"/>
  <c r="AS13" i="13"/>
  <c r="AS12" i="13"/>
  <c r="AO17" i="13"/>
  <c r="AW17" i="13"/>
  <c r="AG15" i="13"/>
  <c r="AS16" i="13"/>
  <c r="AS17" i="13" s="1"/>
  <c r="AP17" i="13"/>
  <c r="AS10" i="13"/>
  <c r="AO15" i="13"/>
  <c r="AJ17" i="13"/>
  <c r="U17" i="13"/>
  <c r="AE17" i="13"/>
  <c r="O17" i="13"/>
  <c r="C15" i="13"/>
  <c r="AS15" i="13" l="1"/>
</calcChain>
</file>

<file path=xl/sharedStrings.xml><?xml version="1.0" encoding="utf-8"?>
<sst xmlns="http://schemas.openxmlformats.org/spreadsheetml/2006/main" count="69" uniqueCount="46">
  <si>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</si>
  <si>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</si>
  <si>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</si>
  <si>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</si>
  <si>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</si>
  <si>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</si>
  <si>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</si>
  <si>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</si>
  <si>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</si>
  <si>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</si>
  <si>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</si>
  <si>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</si>
  <si>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</si>
  <si>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</si>
  <si>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</si>
  <si>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</si>
  <si>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</si>
  <si>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</si>
  <si>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</si>
  <si>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</si>
  <si>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RANGOS DE EDAD</t>
  </si>
  <si>
    <t>41-60</t>
  </si>
  <si>
    <t>SISTEMA NACIONAL DE INVESTIGADORES (S.N.I.)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</si>
  <si>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</si>
  <si>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</si>
  <si>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</si>
  <si>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</si>
  <si>
    <t>OTRO*</t>
  </si>
  <si>
    <t>PERFIL DESEABLE</t>
  </si>
  <si>
    <t>INFORMACIÓN PRODEP / SEP</t>
  </si>
  <si>
    <t>CUERPOS ACADÉMICOS (CA)</t>
  </si>
  <si>
    <t>EN CA</t>
  </si>
  <si>
    <t>SIN CA</t>
  </si>
  <si>
    <t>23-40</t>
  </si>
  <si>
    <t>61-78</t>
  </si>
  <si>
    <t>CIENCIAS DE LA COMUNICACIÓN</t>
  </si>
  <si>
    <t>DIRECC. DE CIENCIAS DE LA COMUNICACIÓN</t>
  </si>
  <si>
    <t>SECRETARIA ACAD. DE CS. DE LA COMUN. Y EL DIS.</t>
  </si>
  <si>
    <t>TECNOLOGIAS DE LA INFORMACIÓN</t>
  </si>
  <si>
    <t>TEORIA Y PROCESOS DEL DISEÑO</t>
  </si>
  <si>
    <t>INDICADORES DE LA PLANTA ACADÉMICA DE LA DIVISIÓN DE CIENCIAS DE LA COMUNICACIÓN Y EL DISEÑO (BIMESTRE 6 / 2022)</t>
  </si>
  <si>
    <t>% (**)</t>
  </si>
  <si>
    <t>% (*)</t>
  </si>
  <si>
    <t>DEPARTAMENTO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</si>
  <si>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DEPARTAMENTO RESPECTO DEL TOTAL QUE SE REPORTA EN LA COLUMNA QUE ANTECEDE (P. EJ.: PARA LA COLUMNA DE DOCTORADO LOS PORCENAJES QUE APARECEN EN LA COLUMNA A LA DERECHA, REPRESENTAN LA PORCIÓN DEL NÚMERO DE DOCTORES/AS POR DEPARTAMENTO RESPECTO AL TOTAL DE DOCTORES/AS EN LA DIVISIÓN).
MIENTRAS QUE LOS PORCENTAJES QUE SE PRESENTAN DE MANERA HORIZONTAL CORRESPONDEN A LA PORCIÓN POR INDICADOR RESPECTO DEL TOTAL DE PROFESORES/AS EN LA UNIDAD (P. EJ.: PARA LA COLUMAN DE DOCTORADO EL PROCENTAJE QUE APARECE EN LA SEGUNDA FILA DE PORCENTAJES CORRESPONDE A LA PORCIÓN DE DOCTORES/AS RESPECTO DEL TOTAL DE PROFSORES/AS EN LA DIVISIÓN).
</t>
    </r>
  </si>
  <si>
    <r>
      <rPr>
        <b/>
        <sz val="10"/>
        <color theme="1"/>
        <rFont val="Calibri"/>
        <family val="2"/>
        <scheme val="minor"/>
      </rPr>
      <t>% (*)</t>
    </r>
    <r>
      <rPr>
        <sz val="10"/>
        <color theme="1"/>
        <rFont val="Calibri"/>
        <family val="2"/>
        <scheme val="minor"/>
      </rPr>
      <t xml:space="preserve"> = Total de profesores/as con nivel S.N.I. / Perfil PRODEP por división en relación con el total de profesores/as con nivel S.N.I. / Perfil PRODEP en la Unidad.
</t>
    </r>
    <r>
      <rPr>
        <b/>
        <sz val="10"/>
        <color theme="1"/>
        <rFont val="Calibri"/>
        <family val="2"/>
        <scheme val="minor"/>
      </rPr>
      <t>% (**)</t>
    </r>
    <r>
      <rPr>
        <sz val="10"/>
        <color theme="1"/>
        <rFont val="Calibri"/>
        <family val="2"/>
        <scheme val="minor"/>
      </rPr>
      <t xml:space="preserve"> = Total de profesores/as con nivel S.N.I. / Perfil PRODEP por división en relación con el total de profesores/as por división.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</si>
</sst>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3" fillId="2" borderId="0" xfId="0" applyFont="1" applyFill="1" applyAlignment="1"/>
    <xf numFmtId="0" fontId="5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7" fillId="15" borderId="4" xfId="0" applyFont="1" applyFill="1" applyBorder="1" applyAlignment="1">
      <alignment horizontal="center" vertical="center" wrapText="1"/>
    </xf>
    <xf numFmtId="2" fontId="6" fillId="16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2" borderId="1" xfId="0" applyFont="1" applyFill="1" applyBorder="1" applyAlignment="1"/>
    <xf numFmtId="2" fontId="6" fillId="16" borderId="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7" fillId="6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2" fontId="6" fillId="16" borderId="17" xfId="0" applyNumberFormat="1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15" borderId="28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7" fillId="9" borderId="3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2" fontId="10" fillId="18" borderId="19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6" fillId="18" borderId="6" xfId="0" applyNumberFormat="1" applyFont="1" applyFill="1" applyBorder="1" applyAlignment="1">
      <alignment horizontal="center"/>
    </xf>
    <xf numFmtId="2" fontId="6" fillId="18" borderId="17" xfId="0" applyNumberFormat="1" applyFont="1" applyFill="1" applyBorder="1" applyAlignment="1">
      <alignment horizontal="center"/>
    </xf>
    <xf numFmtId="2" fontId="6" fillId="18" borderId="9" xfId="0" applyNumberFormat="1" applyFont="1" applyFill="1" applyBorder="1" applyAlignment="1">
      <alignment horizontal="center"/>
    </xf>
    <xf numFmtId="2" fontId="6" fillId="18" borderId="20" xfId="0" applyNumberFormat="1" applyFont="1" applyFill="1" applyBorder="1" applyAlignment="1">
      <alignment horizontal="center"/>
    </xf>
    <xf numFmtId="2" fontId="6" fillId="18" borderId="5" xfId="0" applyNumberFormat="1" applyFont="1" applyFill="1" applyBorder="1" applyAlignment="1">
      <alignment horizontal="center"/>
    </xf>
    <xf numFmtId="2" fontId="6" fillId="18" borderId="41" xfId="0" applyNumberFormat="1" applyFont="1" applyFill="1" applyBorder="1" applyAlignment="1">
      <alignment horizontal="center"/>
    </xf>
    <xf numFmtId="2" fontId="6" fillId="18" borderId="21" xfId="0" applyNumberFormat="1" applyFont="1" applyFill="1" applyBorder="1" applyAlignment="1">
      <alignment horizontal="center"/>
    </xf>
    <xf numFmtId="2" fontId="4" fillId="16" borderId="5" xfId="0" applyNumberFormat="1" applyFont="1" applyFill="1" applyBorder="1" applyAlignment="1">
      <alignment horizontal="center"/>
    </xf>
    <xf numFmtId="2" fontId="4" fillId="16" borderId="17" xfId="0" applyNumberFormat="1" applyFont="1" applyFill="1" applyBorder="1" applyAlignment="1">
      <alignment horizontal="center"/>
    </xf>
    <xf numFmtId="2" fontId="4" fillId="16" borderId="9" xfId="0" applyNumberFormat="1" applyFont="1" applyFill="1" applyBorder="1" applyAlignment="1">
      <alignment horizontal="center"/>
    </xf>
    <xf numFmtId="2" fontId="6" fillId="16" borderId="7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2" fontId="2" fillId="16" borderId="7" xfId="0" applyNumberFormat="1" applyFont="1" applyFill="1" applyBorder="1" applyAlignment="1">
      <alignment horizontal="center"/>
    </xf>
    <xf numFmtId="2" fontId="2" fillId="16" borderId="34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6" fillId="10" borderId="32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 vertical="center" wrapText="1"/>
    </xf>
    <xf numFmtId="2" fontId="6" fillId="16" borderId="34" xfId="0" applyNumberFormat="1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6" fillId="17" borderId="18" xfId="0" applyFont="1" applyFill="1" applyBorder="1" applyAlignment="1">
      <alignment horizontal="center"/>
    </xf>
    <xf numFmtId="0" fontId="6" fillId="17" borderId="19" xfId="0" applyFont="1" applyFill="1" applyBorder="1" applyAlignment="1">
      <alignment horizontal="center"/>
    </xf>
    <xf numFmtId="0" fontId="6" fillId="17" borderId="20" xfId="0" applyFont="1" applyFill="1" applyBorder="1" applyAlignment="1">
      <alignment horizontal="center"/>
    </xf>
    <xf numFmtId="0" fontId="6" fillId="17" borderId="35" xfId="0" applyFont="1" applyFill="1" applyBorder="1" applyAlignment="1">
      <alignment horizontal="center"/>
    </xf>
    <xf numFmtId="0" fontId="6" fillId="17" borderId="42" xfId="0" applyFont="1" applyFill="1" applyBorder="1" applyAlignment="1">
      <alignment horizontal="center"/>
    </xf>
    <xf numFmtId="0" fontId="6" fillId="17" borderId="43" xfId="0" applyFont="1" applyFill="1" applyBorder="1" applyAlignment="1">
      <alignment horizontal="center"/>
    </xf>
    <xf numFmtId="0" fontId="6" fillId="17" borderId="49" xfId="0" applyFont="1" applyFill="1" applyBorder="1" applyAlignment="1">
      <alignment horizontal="center"/>
    </xf>
    <xf numFmtId="0" fontId="6" fillId="17" borderId="50" xfId="0" applyFont="1" applyFill="1" applyBorder="1" applyAlignment="1">
      <alignment horizontal="center"/>
    </xf>
    <xf numFmtId="0" fontId="6" fillId="17" borderId="51" xfId="0" applyFont="1" applyFill="1" applyBorder="1" applyAlignment="1">
      <alignment horizontal="center"/>
    </xf>
    <xf numFmtId="1" fontId="6" fillId="17" borderId="52" xfId="0" applyNumberFormat="1" applyFont="1" applyFill="1" applyBorder="1" applyAlignment="1">
      <alignment horizontal="center"/>
    </xf>
    <xf numFmtId="1" fontId="6" fillId="17" borderId="19" xfId="0" applyNumberFormat="1" applyFont="1" applyFill="1" applyBorder="1" applyAlignment="1">
      <alignment horizontal="center"/>
    </xf>
    <xf numFmtId="1" fontId="6" fillId="17" borderId="20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/>
    </xf>
    <xf numFmtId="0" fontId="6" fillId="18" borderId="13" xfId="0" applyFont="1" applyFill="1" applyBorder="1" applyAlignment="1">
      <alignment horizontal="center" vertical="center"/>
    </xf>
    <xf numFmtId="0" fontId="6" fillId="18" borderId="55" xfId="0" applyFont="1" applyFill="1" applyBorder="1" applyAlignment="1">
      <alignment horizontal="center" vertical="center"/>
    </xf>
    <xf numFmtId="2" fontId="6" fillId="16" borderId="17" xfId="0" applyNumberFormat="1" applyFont="1" applyFill="1" applyBorder="1" applyAlignment="1">
      <alignment horizontal="center" vertical="center"/>
    </xf>
    <xf numFmtId="2" fontId="6" fillId="16" borderId="21" xfId="0" applyNumberFormat="1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6" fillId="13" borderId="6" xfId="0" applyNumberFormat="1" applyFont="1" applyFill="1" applyBorder="1" applyAlignment="1">
      <alignment horizontal="center" vertical="center"/>
    </xf>
    <xf numFmtId="1" fontId="6" fillId="13" borderId="7" xfId="0" applyNumberFormat="1" applyFont="1" applyFill="1" applyBorder="1" applyAlignment="1">
      <alignment horizontal="center" vertical="center"/>
    </xf>
    <xf numFmtId="2" fontId="6" fillId="18" borderId="45" xfId="0" applyNumberFormat="1" applyFont="1" applyFill="1" applyBorder="1" applyAlignment="1">
      <alignment horizontal="center" vertical="center"/>
    </xf>
    <xf numFmtId="0" fontId="0" fillId="18" borderId="34" xfId="0" applyFont="1" applyFill="1" applyBorder="1" applyAlignment="1">
      <alignment horizontal="center" vertical="center"/>
    </xf>
    <xf numFmtId="0" fontId="6" fillId="13" borderId="44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2" fontId="6" fillId="16" borderId="6" xfId="0" applyNumberFormat="1" applyFont="1" applyFill="1" applyBorder="1" applyAlignment="1">
      <alignment horizontal="center" vertical="center"/>
    </xf>
    <xf numFmtId="2" fontId="6" fillId="16" borderId="7" xfId="0" applyNumberFormat="1" applyFont="1" applyFill="1" applyBorder="1" applyAlignment="1">
      <alignment horizontal="center" vertical="center"/>
    </xf>
    <xf numFmtId="2" fontId="6" fillId="18" borderId="6" xfId="0" applyNumberFormat="1" applyFont="1" applyFill="1" applyBorder="1" applyAlignment="1">
      <alignment horizontal="center" vertical="center"/>
    </xf>
    <xf numFmtId="2" fontId="6" fillId="18" borderId="7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" fontId="6" fillId="13" borderId="53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2" fontId="6" fillId="16" borderId="8" xfId="0" applyNumberFormat="1" applyFont="1" applyFill="1" applyBorder="1" applyAlignment="1">
      <alignment horizontal="center" vertical="center"/>
    </xf>
    <xf numFmtId="2" fontId="6" fillId="16" borderId="12" xfId="0" applyNumberFormat="1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14" borderId="25" xfId="0" applyFont="1" applyFill="1" applyBorder="1" applyAlignment="1">
      <alignment horizontal="center"/>
    </xf>
    <xf numFmtId="0" fontId="6" fillId="14" borderId="26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10" borderId="32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47" xfId="0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5" fillId="9" borderId="5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0</xdr:row>
      <xdr:rowOff>130176</xdr:rowOff>
    </xdr:from>
    <xdr:ext cx="4117976" cy="610657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4" y="130176"/>
          <a:ext cx="4117976" cy="610657"/>
        </a:xfrm>
        <a:prstGeom prst="rect">
          <a:avLst/>
        </a:prstGeom>
        <a:noFill/>
      </xdr:spPr>
    </xdr:pic>
    <xdr:clientData fLocksWithSheet="0"/>
  </xdr:oneCellAnchor>
  <xdr:oneCellAnchor>
    <xdr:from>
      <xdr:col>39</xdr:col>
      <xdr:colOff>376765</xdr:colOff>
      <xdr:row>1</xdr:row>
      <xdr:rowOff>34923</xdr:rowOff>
    </xdr:from>
    <xdr:ext cx="1019175" cy="857251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491015" y="225423"/>
          <a:ext cx="1019175" cy="8572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47</xdr:col>
      <xdr:colOff>189280</xdr:colOff>
      <xdr:row>2</xdr:row>
      <xdr:rowOff>82550</xdr:rowOff>
    </xdr:from>
    <xdr:to>
      <xdr:col>47</xdr:col>
      <xdr:colOff>1031875</xdr:colOff>
      <xdr:row>3</xdr:row>
      <xdr:rowOff>177800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28030" y="463550"/>
          <a:ext cx="84259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zoomScale="90" zoomScaleNormal="90" workbookViewId="0">
      <selection activeCell="A5" sqref="A5:AW23"/>
    </sheetView>
  </sheetViews>
  <sheetFormatPr baseColWidth="10" defaultRowHeight="15" x14ac:dyDescent="0.25"/>
  <cols>
    <col min="1" max="1" width="48" bestFit="1" customWidth="1"/>
    <col min="2" max="2" width="16.85546875" customWidth="1"/>
    <col min="3" max="3" width="9.140625" bestFit="1" customWidth="1"/>
    <col min="4" max="4" width="12.7109375" bestFit="1" customWidth="1"/>
    <col min="5" max="5" width="8.42578125" bestFit="1" customWidth="1"/>
    <col min="6" max="6" width="10.42578125" bestFit="1" customWidth="1"/>
    <col min="7" max="7" width="8.42578125" bestFit="1" customWidth="1"/>
    <col min="8" max="8" width="14.140625" bestFit="1" customWidth="1"/>
    <col min="9" max="9" width="7.7109375" bestFit="1" customWidth="1"/>
    <col min="10" max="10" width="9.42578125" customWidth="1"/>
    <col min="11" max="11" width="7.140625" bestFit="1" customWidth="1"/>
    <col min="12" max="12" width="12.28515625" bestFit="1" customWidth="1"/>
    <col min="13" max="13" width="9.28515625" bestFit="1" customWidth="1"/>
    <col min="14" max="14" width="11" bestFit="1" customWidth="1"/>
    <col min="15" max="15" width="9.28515625" bestFit="1" customWidth="1"/>
    <col min="16" max="16" width="6.5703125" customWidth="1"/>
    <col min="17" max="17" width="9.28515625" bestFit="1" customWidth="1"/>
    <col min="18" max="18" width="6.5703125" customWidth="1"/>
    <col min="19" max="19" width="7.140625" bestFit="1" customWidth="1"/>
    <col min="20" max="20" width="6.5703125" customWidth="1"/>
    <col min="21" max="21" width="7.140625" bestFit="1" customWidth="1"/>
    <col min="22" max="22" width="7.5703125" customWidth="1"/>
    <col min="23" max="23" width="9.140625" bestFit="1" customWidth="1"/>
    <col min="24" max="24" width="5.85546875" customWidth="1"/>
    <col min="25" max="25" width="9.140625" bestFit="1" customWidth="1"/>
    <col min="26" max="26" width="7.5703125" customWidth="1"/>
    <col min="27" max="27" width="7.140625" bestFit="1" customWidth="1"/>
    <col min="28" max="28" width="8.42578125" customWidth="1"/>
    <col min="29" max="29" width="7.140625" bestFit="1" customWidth="1"/>
    <col min="30" max="30" width="10" bestFit="1" customWidth="1"/>
    <col min="31" max="31" width="6.5703125" bestFit="1" customWidth="1"/>
    <col min="32" max="32" width="6.5703125" customWidth="1"/>
    <col min="33" max="33" width="7.140625" bestFit="1" customWidth="1"/>
    <col min="34" max="35" width="6.5703125" customWidth="1"/>
    <col min="36" max="36" width="8.7109375" bestFit="1" customWidth="1"/>
    <col min="37" max="37" width="10.28515625" customWidth="1"/>
    <col min="38" max="38" width="12" bestFit="1" customWidth="1"/>
    <col min="39" max="39" width="6.5703125" bestFit="1" customWidth="1"/>
    <col min="40" max="40" width="13.140625" customWidth="1"/>
    <col min="41" max="41" width="7.140625" bestFit="1" customWidth="1"/>
    <col min="42" max="42" width="10.28515625" customWidth="1"/>
    <col min="43" max="43" width="7.140625" bestFit="1" customWidth="1"/>
    <col min="44" max="44" width="16.42578125" bestFit="1" customWidth="1"/>
    <col min="45" max="45" width="7.140625" bestFit="1" customWidth="1"/>
    <col min="46" max="46" width="16.85546875" customWidth="1"/>
    <col min="47" max="47" width="7.140625" bestFit="1" customWidth="1"/>
    <col min="48" max="48" width="18.42578125" customWidth="1"/>
    <col min="49" max="49" width="8.42578125" bestFit="1" customWidth="1"/>
    <col min="51" max="51" width="5.5703125" customWidth="1"/>
  </cols>
  <sheetData>
    <row r="1" spans="1:5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Y1" s="6"/>
    </row>
    <row r="2" spans="1:5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6"/>
    </row>
    <row r="3" spans="1:5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6"/>
    </row>
    <row r="4" spans="1:5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6"/>
    </row>
    <row r="5" spans="1:51" ht="17.25" x14ac:dyDescent="0.3">
      <c r="A5" s="103" t="s">
        <v>40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5"/>
      <c r="AW5" s="5"/>
      <c r="AX5" s="5"/>
      <c r="AY5" s="6"/>
    </row>
    <row r="6" spans="1:51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6"/>
    </row>
    <row r="7" spans="1:51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3"/>
      <c r="AK7" s="104" t="s">
        <v>29</v>
      </c>
      <c r="AL7" s="105"/>
      <c r="AM7" s="105"/>
      <c r="AN7" s="105"/>
      <c r="AO7" s="105"/>
      <c r="AP7" s="105"/>
      <c r="AQ7" s="105"/>
      <c r="AR7" s="105"/>
      <c r="AS7" s="106"/>
      <c r="AT7" s="23"/>
      <c r="AU7" s="5"/>
      <c r="AV7" s="5"/>
      <c r="AW7" s="5"/>
      <c r="AX7" s="5"/>
      <c r="AY7" s="6"/>
    </row>
    <row r="8" spans="1:51" x14ac:dyDescent="0.25">
      <c r="A8" s="107" t="s">
        <v>43</v>
      </c>
      <c r="B8" s="109" t="s">
        <v>14</v>
      </c>
      <c r="C8" s="111" t="s">
        <v>15</v>
      </c>
      <c r="D8" s="113" t="s">
        <v>24</v>
      </c>
      <c r="E8" s="113"/>
      <c r="F8" s="113"/>
      <c r="G8" s="113"/>
      <c r="H8" s="113"/>
      <c r="I8" s="113"/>
      <c r="J8" s="113"/>
      <c r="K8" s="114"/>
      <c r="L8" s="115" t="s">
        <v>25</v>
      </c>
      <c r="M8" s="116"/>
      <c r="N8" s="116"/>
      <c r="O8" s="117"/>
      <c r="P8" s="118" t="s">
        <v>20</v>
      </c>
      <c r="Q8" s="119"/>
      <c r="R8" s="119"/>
      <c r="S8" s="119"/>
      <c r="T8" s="119"/>
      <c r="U8" s="119"/>
      <c r="V8" s="120" t="s">
        <v>22</v>
      </c>
      <c r="W8" s="121"/>
      <c r="X8" s="121"/>
      <c r="Y8" s="121"/>
      <c r="Z8" s="121"/>
      <c r="AA8" s="121"/>
      <c r="AB8" s="121"/>
      <c r="AC8" s="121"/>
      <c r="AD8" s="121"/>
      <c r="AE8" s="122"/>
      <c r="AF8" s="57" t="s">
        <v>18</v>
      </c>
      <c r="AG8" s="123" t="s">
        <v>42</v>
      </c>
      <c r="AH8" s="125" t="s">
        <v>41</v>
      </c>
      <c r="AI8" s="57" t="s">
        <v>19</v>
      </c>
      <c r="AJ8" s="127" t="s">
        <v>15</v>
      </c>
      <c r="AK8" s="129" t="s">
        <v>28</v>
      </c>
      <c r="AL8" s="130"/>
      <c r="AM8" s="130"/>
      <c r="AN8" s="130"/>
      <c r="AO8" s="131"/>
      <c r="AP8" s="132" t="s">
        <v>30</v>
      </c>
      <c r="AQ8" s="130"/>
      <c r="AR8" s="130"/>
      <c r="AS8" s="133"/>
      <c r="AT8" s="134" t="s">
        <v>12</v>
      </c>
      <c r="AU8" s="134"/>
      <c r="AV8" s="134"/>
      <c r="AW8" s="135"/>
      <c r="AX8" s="5"/>
      <c r="AY8" s="6"/>
    </row>
    <row r="9" spans="1:51" x14ac:dyDescent="0.25">
      <c r="A9" s="108"/>
      <c r="B9" s="110"/>
      <c r="C9" s="112"/>
      <c r="D9" s="38" t="s">
        <v>5</v>
      </c>
      <c r="E9" s="8" t="s">
        <v>15</v>
      </c>
      <c r="F9" s="8" t="s">
        <v>6</v>
      </c>
      <c r="G9" s="8" t="s">
        <v>15</v>
      </c>
      <c r="H9" s="8" t="s">
        <v>3</v>
      </c>
      <c r="I9" s="9" t="s">
        <v>15</v>
      </c>
      <c r="J9" s="8" t="s">
        <v>27</v>
      </c>
      <c r="K9" s="26" t="s">
        <v>15</v>
      </c>
      <c r="L9" s="29" t="s">
        <v>8</v>
      </c>
      <c r="M9" s="10" t="s">
        <v>15</v>
      </c>
      <c r="N9" s="4" t="s">
        <v>7</v>
      </c>
      <c r="O9" s="30" t="s">
        <v>15</v>
      </c>
      <c r="P9" s="31" t="s">
        <v>33</v>
      </c>
      <c r="Q9" s="20" t="s">
        <v>15</v>
      </c>
      <c r="R9" s="20" t="s">
        <v>21</v>
      </c>
      <c r="S9" s="20" t="s">
        <v>15</v>
      </c>
      <c r="T9" s="20" t="s">
        <v>34</v>
      </c>
      <c r="U9" s="32" t="s">
        <v>15</v>
      </c>
      <c r="V9" s="33" t="s">
        <v>4</v>
      </c>
      <c r="W9" s="12" t="s">
        <v>15</v>
      </c>
      <c r="X9" s="11" t="s">
        <v>0</v>
      </c>
      <c r="Y9" s="12" t="s">
        <v>15</v>
      </c>
      <c r="Z9" s="11" t="s">
        <v>1</v>
      </c>
      <c r="AA9" s="12" t="s">
        <v>15</v>
      </c>
      <c r="AB9" s="11" t="s">
        <v>2</v>
      </c>
      <c r="AC9" s="12" t="s">
        <v>15</v>
      </c>
      <c r="AD9" s="13" t="s">
        <v>26</v>
      </c>
      <c r="AE9" s="14" t="s">
        <v>15</v>
      </c>
      <c r="AF9" s="16" t="s">
        <v>11</v>
      </c>
      <c r="AG9" s="124"/>
      <c r="AH9" s="126"/>
      <c r="AI9" s="58" t="s">
        <v>11</v>
      </c>
      <c r="AJ9" s="128"/>
      <c r="AK9" s="34" t="s">
        <v>16</v>
      </c>
      <c r="AL9" s="18" t="s">
        <v>42</v>
      </c>
      <c r="AM9" s="18" t="s">
        <v>41</v>
      </c>
      <c r="AN9" s="17" t="s">
        <v>17</v>
      </c>
      <c r="AO9" s="18" t="s">
        <v>15</v>
      </c>
      <c r="AP9" s="18" t="s">
        <v>31</v>
      </c>
      <c r="AQ9" s="18" t="s">
        <v>15</v>
      </c>
      <c r="AR9" s="18" t="s">
        <v>32</v>
      </c>
      <c r="AS9" s="35" t="s">
        <v>15</v>
      </c>
      <c r="AT9" s="136" t="s">
        <v>10</v>
      </c>
      <c r="AU9" s="15" t="s">
        <v>15</v>
      </c>
      <c r="AV9" s="60" t="s">
        <v>9</v>
      </c>
      <c r="AW9" s="37" t="s">
        <v>15</v>
      </c>
      <c r="AX9" s="5"/>
      <c r="AY9" s="6"/>
    </row>
    <row r="10" spans="1:51" x14ac:dyDescent="0.25">
      <c r="A10" s="22" t="s">
        <v>35</v>
      </c>
      <c r="B10" s="40">
        <v>31</v>
      </c>
      <c r="C10" s="41">
        <f>B10/B15*100</f>
        <v>33.695652173913047</v>
      </c>
      <c r="D10" s="25">
        <v>19</v>
      </c>
      <c r="E10" s="49">
        <f>D10/D15*100</f>
        <v>36.538461538461533</v>
      </c>
      <c r="F10" s="3">
        <v>11</v>
      </c>
      <c r="G10" s="49">
        <f>F10/F15*100</f>
        <v>31.428571428571427</v>
      </c>
      <c r="H10" s="3">
        <v>1</v>
      </c>
      <c r="I10" s="49">
        <f>H10/H15*100</f>
        <v>20</v>
      </c>
      <c r="J10" s="3">
        <v>0</v>
      </c>
      <c r="K10" s="50">
        <v>0</v>
      </c>
      <c r="L10" s="27">
        <v>26</v>
      </c>
      <c r="M10" s="49">
        <f>L10/L15*100</f>
        <v>37.142857142857146</v>
      </c>
      <c r="N10" s="3">
        <v>5</v>
      </c>
      <c r="O10" s="50">
        <f>N10/N15*100</f>
        <v>22.727272727272727</v>
      </c>
      <c r="P10" s="27">
        <v>6</v>
      </c>
      <c r="Q10" s="49">
        <f>P10/P15*100</f>
        <v>31.578947368421051</v>
      </c>
      <c r="R10" s="3">
        <v>18</v>
      </c>
      <c r="S10" s="49">
        <f>R10/R15*100</f>
        <v>33.962264150943398</v>
      </c>
      <c r="T10" s="3">
        <v>7</v>
      </c>
      <c r="U10" s="51">
        <f>T10/T15*100</f>
        <v>35</v>
      </c>
      <c r="V10" s="27">
        <v>0</v>
      </c>
      <c r="W10" s="49">
        <f>V10/V15*100</f>
        <v>0</v>
      </c>
      <c r="X10" s="3">
        <v>5</v>
      </c>
      <c r="Y10" s="49">
        <f>X10/X15*100</f>
        <v>41.666666666666671</v>
      </c>
      <c r="Z10" s="3">
        <v>2</v>
      </c>
      <c r="AA10" s="49">
        <f>Z10/Z15*100</f>
        <v>50</v>
      </c>
      <c r="AB10" s="3">
        <v>2</v>
      </c>
      <c r="AC10" s="49">
        <f>AB10/AB15*100</f>
        <v>66.666666666666657</v>
      </c>
      <c r="AD10" s="3">
        <v>0</v>
      </c>
      <c r="AE10" s="49">
        <v>0</v>
      </c>
      <c r="AF10" s="53">
        <f>V10+X10+Z10+AB10+AD10</f>
        <v>9</v>
      </c>
      <c r="AG10" s="52">
        <f>AF10/AF15*100</f>
        <v>45</v>
      </c>
      <c r="AH10" s="52">
        <f>AF10/B10*100</f>
        <v>29.032258064516132</v>
      </c>
      <c r="AI10" s="53">
        <v>22</v>
      </c>
      <c r="AJ10" s="59">
        <f>AI10/B10*100</f>
        <v>70.967741935483872</v>
      </c>
      <c r="AK10" s="36">
        <v>2</v>
      </c>
      <c r="AL10" s="54">
        <f>AK10/AK15*100</f>
        <v>16.666666666666664</v>
      </c>
      <c r="AM10" s="54">
        <f>AK10/B10*100</f>
        <v>6.4516129032258061</v>
      </c>
      <c r="AN10" s="2">
        <v>29</v>
      </c>
      <c r="AO10" s="54">
        <f>AN10/AN15*100</f>
        <v>36.25</v>
      </c>
      <c r="AP10" s="3">
        <v>3</v>
      </c>
      <c r="AQ10" s="54">
        <f>AP10/AP15*100</f>
        <v>15</v>
      </c>
      <c r="AR10" s="3">
        <v>28</v>
      </c>
      <c r="AS10" s="55">
        <f>AR10/AR15*100</f>
        <v>38.888888888888893</v>
      </c>
      <c r="AT10" s="137">
        <v>22</v>
      </c>
      <c r="AU10" s="49">
        <f>AT10/AT15*100</f>
        <v>33.333333333333329</v>
      </c>
      <c r="AV10" s="1">
        <v>9</v>
      </c>
      <c r="AW10" s="50">
        <f>AV10/AV15*100</f>
        <v>34.615384615384613</v>
      </c>
      <c r="AX10" s="5"/>
      <c r="AY10" s="6"/>
    </row>
    <row r="11" spans="1:51" x14ac:dyDescent="0.25">
      <c r="A11" s="22" t="s">
        <v>38</v>
      </c>
      <c r="B11" s="40">
        <v>25</v>
      </c>
      <c r="C11" s="41">
        <f>B11/B15*100</f>
        <v>27.173913043478258</v>
      </c>
      <c r="D11" s="25">
        <v>17</v>
      </c>
      <c r="E11" s="49">
        <f>D11/D15*100</f>
        <v>32.692307692307693</v>
      </c>
      <c r="F11" s="3">
        <v>8</v>
      </c>
      <c r="G11" s="49">
        <f>F11/F15*100</f>
        <v>22.857142857142858</v>
      </c>
      <c r="H11" s="3">
        <v>0</v>
      </c>
      <c r="I11" s="49">
        <f>H11/H15*100</f>
        <v>0</v>
      </c>
      <c r="J11" s="3">
        <v>0</v>
      </c>
      <c r="K11" s="50">
        <v>0</v>
      </c>
      <c r="L11" s="27">
        <v>20</v>
      </c>
      <c r="M11" s="49">
        <f>L11/L15*100</f>
        <v>28.571428571428569</v>
      </c>
      <c r="N11" s="3">
        <v>5</v>
      </c>
      <c r="O11" s="50">
        <f>N11/N15*100</f>
        <v>22.727272727272727</v>
      </c>
      <c r="P11" s="27">
        <v>8</v>
      </c>
      <c r="Q11" s="49">
        <f>P11/P15*100</f>
        <v>42.105263157894733</v>
      </c>
      <c r="R11" s="3">
        <v>12</v>
      </c>
      <c r="S11" s="49">
        <f>R11/R15*100</f>
        <v>22.641509433962266</v>
      </c>
      <c r="T11" s="3">
        <v>5</v>
      </c>
      <c r="U11" s="51">
        <f>T11/T15*100</f>
        <v>25</v>
      </c>
      <c r="V11" s="27">
        <v>0</v>
      </c>
      <c r="W11" s="49">
        <f>V11/V15*100</f>
        <v>0</v>
      </c>
      <c r="X11" s="3">
        <v>4</v>
      </c>
      <c r="Y11" s="49">
        <f>X11/X15*100</f>
        <v>33.333333333333329</v>
      </c>
      <c r="Z11" s="3">
        <v>1</v>
      </c>
      <c r="AA11" s="49">
        <f>Z11/Z15*100</f>
        <v>25</v>
      </c>
      <c r="AB11" s="3">
        <v>0</v>
      </c>
      <c r="AC11" s="49">
        <f>AB11/AB15*100</f>
        <v>0</v>
      </c>
      <c r="AD11" s="3">
        <v>0</v>
      </c>
      <c r="AE11" s="49">
        <v>0</v>
      </c>
      <c r="AF11" s="53">
        <f t="shared" ref="AF11:AF14" si="0">V11+X11+Z11+AB11+AD11</f>
        <v>5</v>
      </c>
      <c r="AG11" s="52">
        <f>AF11/AF15*100</f>
        <v>25</v>
      </c>
      <c r="AH11" s="52">
        <f t="shared" ref="AH11:AH14" si="1">AF11/B11*100</f>
        <v>20</v>
      </c>
      <c r="AI11" s="53">
        <v>20</v>
      </c>
      <c r="AJ11" s="59">
        <f t="shared" ref="AJ11:AJ14" si="2">AI11/B11*100</f>
        <v>80</v>
      </c>
      <c r="AK11" s="36">
        <v>6</v>
      </c>
      <c r="AL11" s="54">
        <f>AK11/AK15*100</f>
        <v>50</v>
      </c>
      <c r="AM11" s="54">
        <f t="shared" ref="AM11:AM14" si="3">AK11/B11*100</f>
        <v>24</v>
      </c>
      <c r="AN11" s="2">
        <v>19</v>
      </c>
      <c r="AO11" s="54">
        <f>AN11/AN15*100</f>
        <v>23.75</v>
      </c>
      <c r="AP11" s="3">
        <v>1</v>
      </c>
      <c r="AQ11" s="54">
        <f>AP11/AP15*100</f>
        <v>5</v>
      </c>
      <c r="AR11" s="3">
        <v>24</v>
      </c>
      <c r="AS11" s="55">
        <f>AR11/AR15*100</f>
        <v>33.333333333333329</v>
      </c>
      <c r="AT11" s="137">
        <v>18</v>
      </c>
      <c r="AU11" s="49">
        <f>AT11/AT15*100</f>
        <v>27.27272727272727</v>
      </c>
      <c r="AV11" s="1">
        <v>7</v>
      </c>
      <c r="AW11" s="50">
        <f>AV11/AV15*100</f>
        <v>26.923076923076923</v>
      </c>
      <c r="AX11" s="5"/>
      <c r="AY11" s="6"/>
    </row>
    <row r="12" spans="1:51" x14ac:dyDescent="0.25">
      <c r="A12" s="22" t="s">
        <v>39</v>
      </c>
      <c r="B12" s="40">
        <v>27</v>
      </c>
      <c r="C12" s="41">
        <f>B12/B15*100</f>
        <v>29.347826086956523</v>
      </c>
      <c r="D12" s="25">
        <v>12</v>
      </c>
      <c r="E12" s="49">
        <f>D12/D15*100</f>
        <v>23.076923076923077</v>
      </c>
      <c r="F12" s="3">
        <v>12</v>
      </c>
      <c r="G12" s="49">
        <f>F12/F15*100</f>
        <v>34.285714285714285</v>
      </c>
      <c r="H12" s="3">
        <v>3</v>
      </c>
      <c r="I12" s="49">
        <f>H12/H15*100</f>
        <v>60</v>
      </c>
      <c r="J12" s="3">
        <v>0</v>
      </c>
      <c r="K12" s="50">
        <v>0</v>
      </c>
      <c r="L12" s="27">
        <v>17</v>
      </c>
      <c r="M12" s="49">
        <f>L12/L15*100</f>
        <v>24.285714285714285</v>
      </c>
      <c r="N12" s="3">
        <v>10</v>
      </c>
      <c r="O12" s="50">
        <f>N12/N15*100</f>
        <v>45.454545454545453</v>
      </c>
      <c r="P12" s="27">
        <v>3</v>
      </c>
      <c r="Q12" s="49">
        <f>P12/P15*100</f>
        <v>15.789473684210526</v>
      </c>
      <c r="R12" s="3">
        <v>17</v>
      </c>
      <c r="S12" s="49">
        <f>R12/R15*100</f>
        <v>32.075471698113205</v>
      </c>
      <c r="T12" s="3">
        <v>7</v>
      </c>
      <c r="U12" s="51">
        <f>T12/T15*100</f>
        <v>35</v>
      </c>
      <c r="V12" s="27">
        <v>1</v>
      </c>
      <c r="W12" s="49">
        <f>V12/V15*100</f>
        <v>100</v>
      </c>
      <c r="X12" s="3">
        <v>2</v>
      </c>
      <c r="Y12" s="49">
        <f>X12/X15*100</f>
        <v>16.666666666666664</v>
      </c>
      <c r="Z12" s="3">
        <v>0</v>
      </c>
      <c r="AA12" s="49">
        <f>Z12/Z15*100</f>
        <v>0</v>
      </c>
      <c r="AB12" s="3">
        <v>1</v>
      </c>
      <c r="AC12" s="49">
        <f>AB12/AB15*100</f>
        <v>33.333333333333329</v>
      </c>
      <c r="AD12" s="3">
        <v>0</v>
      </c>
      <c r="AE12" s="49">
        <v>0</v>
      </c>
      <c r="AF12" s="53">
        <f t="shared" si="0"/>
        <v>4</v>
      </c>
      <c r="AG12" s="52">
        <f>AF12/AF15*100</f>
        <v>20</v>
      </c>
      <c r="AH12" s="52">
        <f t="shared" si="1"/>
        <v>14.814814814814813</v>
      </c>
      <c r="AI12" s="53">
        <v>23</v>
      </c>
      <c r="AJ12" s="59">
        <f t="shared" si="2"/>
        <v>85.18518518518519</v>
      </c>
      <c r="AK12" s="36">
        <v>3</v>
      </c>
      <c r="AL12" s="54">
        <f>AK12/AK15*100</f>
        <v>25</v>
      </c>
      <c r="AM12" s="54">
        <f t="shared" si="3"/>
        <v>11.111111111111111</v>
      </c>
      <c r="AN12" s="2">
        <v>24</v>
      </c>
      <c r="AO12" s="54">
        <f>AN12/AN15*100</f>
        <v>30</v>
      </c>
      <c r="AP12" s="3">
        <v>16</v>
      </c>
      <c r="AQ12" s="54">
        <f>AP12/AP15*100</f>
        <v>80</v>
      </c>
      <c r="AR12" s="3">
        <v>11</v>
      </c>
      <c r="AS12" s="55">
        <f>AR12/AR15*100</f>
        <v>15.277777777777779</v>
      </c>
      <c r="AT12" s="137">
        <v>21</v>
      </c>
      <c r="AU12" s="49">
        <f>AT12/AT15*100</f>
        <v>31.818181818181817</v>
      </c>
      <c r="AV12" s="1">
        <v>6</v>
      </c>
      <c r="AW12" s="50">
        <f>AV12/AV15*100</f>
        <v>23.076923076923077</v>
      </c>
      <c r="AX12" s="5"/>
      <c r="AY12" s="6"/>
    </row>
    <row r="13" spans="1:51" x14ac:dyDescent="0.25">
      <c r="A13" s="22" t="s">
        <v>36</v>
      </c>
      <c r="B13" s="40">
        <v>8</v>
      </c>
      <c r="C13" s="41">
        <f>B13/B15*100</f>
        <v>8.695652173913043</v>
      </c>
      <c r="D13" s="25">
        <v>4</v>
      </c>
      <c r="E13" s="49">
        <f>D13/D15*100</f>
        <v>7.6923076923076925</v>
      </c>
      <c r="F13" s="3">
        <v>3</v>
      </c>
      <c r="G13" s="49">
        <f>F13/F15*100</f>
        <v>8.5714285714285712</v>
      </c>
      <c r="H13" s="3">
        <v>1</v>
      </c>
      <c r="I13" s="49">
        <f>H13/H15*100</f>
        <v>20</v>
      </c>
      <c r="J13" s="3">
        <v>0</v>
      </c>
      <c r="K13" s="50">
        <v>0</v>
      </c>
      <c r="L13" s="27">
        <v>7</v>
      </c>
      <c r="M13" s="49">
        <f>L13/L15*100</f>
        <v>10</v>
      </c>
      <c r="N13" s="3">
        <v>1</v>
      </c>
      <c r="O13" s="50">
        <f>N13/N15*100</f>
        <v>4.5454545454545459</v>
      </c>
      <c r="P13" s="27">
        <v>1</v>
      </c>
      <c r="Q13" s="49">
        <f>P13/P15*100</f>
        <v>5.2631578947368416</v>
      </c>
      <c r="R13" s="3">
        <v>6</v>
      </c>
      <c r="S13" s="49">
        <f>R13/R15*100</f>
        <v>11.320754716981133</v>
      </c>
      <c r="T13" s="3">
        <v>1</v>
      </c>
      <c r="U13" s="51">
        <f>T13/T15*100</f>
        <v>5</v>
      </c>
      <c r="V13" s="27">
        <v>0</v>
      </c>
      <c r="W13" s="49">
        <f>V13/V15*100</f>
        <v>0</v>
      </c>
      <c r="X13" s="3">
        <v>1</v>
      </c>
      <c r="Y13" s="49">
        <f>X13/X15*100</f>
        <v>8.3333333333333321</v>
      </c>
      <c r="Z13" s="3">
        <v>1</v>
      </c>
      <c r="AA13" s="49">
        <f>Z13/Z15*100</f>
        <v>25</v>
      </c>
      <c r="AB13" s="3">
        <v>0</v>
      </c>
      <c r="AC13" s="49">
        <f>AB13/AB15*100</f>
        <v>0</v>
      </c>
      <c r="AD13" s="3">
        <v>0</v>
      </c>
      <c r="AE13" s="49">
        <v>0</v>
      </c>
      <c r="AF13" s="53">
        <f t="shared" si="0"/>
        <v>2</v>
      </c>
      <c r="AG13" s="52">
        <f>AF13/AF15*100</f>
        <v>10</v>
      </c>
      <c r="AH13" s="52">
        <f t="shared" si="1"/>
        <v>25</v>
      </c>
      <c r="AI13" s="53">
        <v>6</v>
      </c>
      <c r="AJ13" s="59">
        <f t="shared" si="2"/>
        <v>75</v>
      </c>
      <c r="AK13" s="36">
        <v>1</v>
      </c>
      <c r="AL13" s="54">
        <f>AK13/AK15*100</f>
        <v>8.3333333333333321</v>
      </c>
      <c r="AM13" s="54">
        <f t="shared" si="3"/>
        <v>12.5</v>
      </c>
      <c r="AN13" s="2">
        <v>7</v>
      </c>
      <c r="AO13" s="54">
        <f>AN13/AN15*100</f>
        <v>8.75</v>
      </c>
      <c r="AP13" s="3">
        <v>0</v>
      </c>
      <c r="AQ13" s="54">
        <f>AP13/AP15*100</f>
        <v>0</v>
      </c>
      <c r="AR13" s="3">
        <v>8</v>
      </c>
      <c r="AS13" s="55">
        <f>AR13/AR15*100</f>
        <v>11.111111111111111</v>
      </c>
      <c r="AT13" s="137">
        <v>4</v>
      </c>
      <c r="AU13" s="49">
        <f>AT13/AT15*100</f>
        <v>6.0606060606060606</v>
      </c>
      <c r="AV13" s="1">
        <v>4</v>
      </c>
      <c r="AW13" s="50">
        <f>AV13/AV15*100</f>
        <v>15.384615384615385</v>
      </c>
      <c r="AX13" s="5"/>
      <c r="AY13" s="6"/>
    </row>
    <row r="14" spans="1:51" ht="15.75" thickBot="1" x14ac:dyDescent="0.3">
      <c r="A14" s="22" t="s">
        <v>37</v>
      </c>
      <c r="B14" s="40">
        <v>1</v>
      </c>
      <c r="C14" s="41">
        <f>B14/B15*100</f>
        <v>1.0869565217391304</v>
      </c>
      <c r="D14" s="25">
        <v>0</v>
      </c>
      <c r="E14" s="49">
        <f>D14/D15*100</f>
        <v>0</v>
      </c>
      <c r="F14" s="3">
        <v>1</v>
      </c>
      <c r="G14" s="49">
        <f>F14/F15*100</f>
        <v>2.8571428571428572</v>
      </c>
      <c r="H14" s="3">
        <v>0</v>
      </c>
      <c r="I14" s="49">
        <f>H14/H15*100</f>
        <v>0</v>
      </c>
      <c r="J14" s="3">
        <v>0</v>
      </c>
      <c r="K14" s="50">
        <v>0</v>
      </c>
      <c r="L14" s="27">
        <v>0</v>
      </c>
      <c r="M14" s="49">
        <f>L14/L15*100</f>
        <v>0</v>
      </c>
      <c r="N14" s="3">
        <v>1</v>
      </c>
      <c r="O14" s="50">
        <f>N14/N15*100</f>
        <v>4.5454545454545459</v>
      </c>
      <c r="P14" s="27">
        <v>1</v>
      </c>
      <c r="Q14" s="49">
        <f>P14/P15*100</f>
        <v>5.2631578947368416</v>
      </c>
      <c r="R14" s="3">
        <v>0</v>
      </c>
      <c r="S14" s="49">
        <f>R14/R15*100</f>
        <v>0</v>
      </c>
      <c r="T14" s="3">
        <v>0</v>
      </c>
      <c r="U14" s="51">
        <f>T14/T15*100</f>
        <v>0</v>
      </c>
      <c r="V14" s="27">
        <v>0</v>
      </c>
      <c r="W14" s="49">
        <f>V14/V15*100</f>
        <v>0</v>
      </c>
      <c r="X14" s="3">
        <v>0</v>
      </c>
      <c r="Y14" s="49">
        <f>X14/X15*100</f>
        <v>0</v>
      </c>
      <c r="Z14" s="3">
        <v>0</v>
      </c>
      <c r="AA14" s="49">
        <f>Z14/Z15*100</f>
        <v>0</v>
      </c>
      <c r="AB14" s="3">
        <v>0</v>
      </c>
      <c r="AC14" s="49">
        <f>AB14/AB15*100</f>
        <v>0</v>
      </c>
      <c r="AD14" s="3">
        <v>0</v>
      </c>
      <c r="AE14" s="49">
        <v>0</v>
      </c>
      <c r="AF14" s="56">
        <f t="shared" si="0"/>
        <v>0</v>
      </c>
      <c r="AG14" s="52">
        <f>AF14/AF15*100</f>
        <v>0</v>
      </c>
      <c r="AH14" s="52">
        <f t="shared" si="1"/>
        <v>0</v>
      </c>
      <c r="AI14" s="53">
        <v>1</v>
      </c>
      <c r="AJ14" s="59">
        <f t="shared" si="2"/>
        <v>100</v>
      </c>
      <c r="AK14" s="36">
        <v>0</v>
      </c>
      <c r="AL14" s="54">
        <f>AK14/AK15*100</f>
        <v>0</v>
      </c>
      <c r="AM14" s="54">
        <f t="shared" si="3"/>
        <v>0</v>
      </c>
      <c r="AN14" s="2">
        <v>1</v>
      </c>
      <c r="AO14" s="54">
        <f>AN14/AN15*100</f>
        <v>1.25</v>
      </c>
      <c r="AP14" s="3">
        <v>0</v>
      </c>
      <c r="AQ14" s="54">
        <f>AP14/AP15*100</f>
        <v>0</v>
      </c>
      <c r="AR14" s="3">
        <v>1</v>
      </c>
      <c r="AS14" s="55">
        <f>AR14/AR15*100</f>
        <v>1.3888888888888888</v>
      </c>
      <c r="AT14" s="137">
        <v>1</v>
      </c>
      <c r="AU14" s="49">
        <f>AT14/AT15*100</f>
        <v>1.5151515151515151</v>
      </c>
      <c r="AV14" s="1">
        <v>0</v>
      </c>
      <c r="AW14" s="50">
        <f>AV14/AV15*100</f>
        <v>0</v>
      </c>
      <c r="AX14" s="5"/>
      <c r="AY14" s="6"/>
    </row>
    <row r="15" spans="1:51" x14ac:dyDescent="0.25">
      <c r="A15" s="76" t="s">
        <v>13</v>
      </c>
      <c r="B15" s="78">
        <f t="shared" ref="B15:AG15" si="4">SUM(B10:B14)</f>
        <v>92</v>
      </c>
      <c r="C15" s="81">
        <f t="shared" si="4"/>
        <v>100</v>
      </c>
      <c r="D15" s="83">
        <f t="shared" si="4"/>
        <v>52</v>
      </c>
      <c r="E15" s="21">
        <f t="shared" si="4"/>
        <v>100</v>
      </c>
      <c r="F15" s="85">
        <f t="shared" si="4"/>
        <v>35</v>
      </c>
      <c r="G15" s="21">
        <f t="shared" si="4"/>
        <v>100</v>
      </c>
      <c r="H15" s="85">
        <f t="shared" si="4"/>
        <v>5</v>
      </c>
      <c r="I15" s="21">
        <f t="shared" si="4"/>
        <v>100</v>
      </c>
      <c r="J15" s="85">
        <f t="shared" si="4"/>
        <v>0</v>
      </c>
      <c r="K15" s="28">
        <f t="shared" si="4"/>
        <v>0</v>
      </c>
      <c r="L15" s="91">
        <f t="shared" si="4"/>
        <v>70</v>
      </c>
      <c r="M15" s="21">
        <f t="shared" si="4"/>
        <v>100</v>
      </c>
      <c r="N15" s="85">
        <f t="shared" si="4"/>
        <v>22</v>
      </c>
      <c r="O15" s="28">
        <f t="shared" si="4"/>
        <v>100</v>
      </c>
      <c r="P15" s="91">
        <f t="shared" si="4"/>
        <v>19</v>
      </c>
      <c r="Q15" s="21">
        <f t="shared" si="4"/>
        <v>99.999999999999972</v>
      </c>
      <c r="R15" s="85">
        <f t="shared" si="4"/>
        <v>53</v>
      </c>
      <c r="S15" s="21">
        <f t="shared" si="4"/>
        <v>100</v>
      </c>
      <c r="T15" s="85">
        <f t="shared" si="4"/>
        <v>20</v>
      </c>
      <c r="U15" s="24">
        <f t="shared" si="4"/>
        <v>100</v>
      </c>
      <c r="V15" s="91">
        <f t="shared" si="4"/>
        <v>1</v>
      </c>
      <c r="W15" s="21">
        <f t="shared" si="4"/>
        <v>100</v>
      </c>
      <c r="X15" s="85">
        <f t="shared" si="4"/>
        <v>12</v>
      </c>
      <c r="Y15" s="21">
        <f t="shared" si="4"/>
        <v>99.999999999999986</v>
      </c>
      <c r="Z15" s="85">
        <f t="shared" si="4"/>
        <v>4</v>
      </c>
      <c r="AA15" s="21">
        <f t="shared" si="4"/>
        <v>100</v>
      </c>
      <c r="AB15" s="85">
        <f t="shared" si="4"/>
        <v>3</v>
      </c>
      <c r="AC15" s="21">
        <f t="shared" si="4"/>
        <v>99.999999999999986</v>
      </c>
      <c r="AD15" s="85">
        <f t="shared" si="4"/>
        <v>0</v>
      </c>
      <c r="AE15" s="24">
        <f t="shared" si="4"/>
        <v>0</v>
      </c>
      <c r="AF15" s="98">
        <f t="shared" si="4"/>
        <v>20</v>
      </c>
      <c r="AG15" s="100">
        <f t="shared" si="4"/>
        <v>100</v>
      </c>
      <c r="AH15" s="95">
        <f>AF15/B15*100</f>
        <v>21.739130434782609</v>
      </c>
      <c r="AI15" s="87">
        <f>SUM(AI10:AI14)</f>
        <v>72</v>
      </c>
      <c r="AJ15" s="89">
        <f>AI15/B15*100</f>
        <v>78.260869565217391</v>
      </c>
      <c r="AK15" s="91">
        <f>SUM(AK10:AK14)</f>
        <v>12</v>
      </c>
      <c r="AL15" s="93">
        <f>SUM(AL10:AL14)</f>
        <v>99.999999999999986</v>
      </c>
      <c r="AM15" s="95">
        <f t="shared" ref="AM15" si="5">AK15/B15*100</f>
        <v>13.043478260869565</v>
      </c>
      <c r="AN15" s="85">
        <f t="shared" ref="AN15:AW15" si="6">SUM(AN10:AN14)</f>
        <v>80</v>
      </c>
      <c r="AO15" s="21">
        <f t="shared" si="6"/>
        <v>100</v>
      </c>
      <c r="AP15" s="85">
        <f t="shared" si="6"/>
        <v>20</v>
      </c>
      <c r="AQ15" s="21">
        <f t="shared" si="6"/>
        <v>100</v>
      </c>
      <c r="AR15" s="85">
        <f t="shared" si="6"/>
        <v>72</v>
      </c>
      <c r="AS15" s="28">
        <f t="shared" si="6"/>
        <v>100</v>
      </c>
      <c r="AT15" s="83">
        <f t="shared" si="6"/>
        <v>66</v>
      </c>
      <c r="AU15" s="21">
        <f t="shared" si="6"/>
        <v>99.999999999999986</v>
      </c>
      <c r="AV15" s="85">
        <f t="shared" si="6"/>
        <v>26</v>
      </c>
      <c r="AW15" s="28">
        <f t="shared" si="6"/>
        <v>100</v>
      </c>
      <c r="AX15" s="5"/>
      <c r="AY15" s="6"/>
    </row>
    <row r="16" spans="1:51" ht="15.75" thickBot="1" x14ac:dyDescent="0.3">
      <c r="A16" s="76"/>
      <c r="B16" s="79"/>
      <c r="C16" s="81"/>
      <c r="D16" s="84"/>
      <c r="E16" s="42">
        <f>D15/B15*100</f>
        <v>56.521739130434781</v>
      </c>
      <c r="F16" s="86"/>
      <c r="G16" s="42">
        <f>F15/B15*100</f>
        <v>38.04347826086957</v>
      </c>
      <c r="H16" s="86"/>
      <c r="I16" s="42">
        <f>H15/B15*100</f>
        <v>5.4347826086956523</v>
      </c>
      <c r="J16" s="86"/>
      <c r="K16" s="43">
        <f>J15/B15*100</f>
        <v>0</v>
      </c>
      <c r="L16" s="92"/>
      <c r="M16" s="42">
        <f>L15/B15*100</f>
        <v>76.08695652173914</v>
      </c>
      <c r="N16" s="86"/>
      <c r="O16" s="43">
        <f>N15/B15*100</f>
        <v>23.913043478260871</v>
      </c>
      <c r="P16" s="92"/>
      <c r="Q16" s="42">
        <f>P15/B15*100</f>
        <v>20.652173913043477</v>
      </c>
      <c r="R16" s="86"/>
      <c r="S16" s="42">
        <f>R15/B15*100</f>
        <v>57.608695652173914</v>
      </c>
      <c r="T16" s="86"/>
      <c r="U16" s="44">
        <f>T15/B15*100</f>
        <v>21.739130434782609</v>
      </c>
      <c r="V16" s="102"/>
      <c r="W16" s="42">
        <f>V15/B15*100</f>
        <v>1.0869565217391304</v>
      </c>
      <c r="X16" s="97"/>
      <c r="Y16" s="42">
        <f>X15/B15*100</f>
        <v>13.043478260869565</v>
      </c>
      <c r="Z16" s="97"/>
      <c r="AA16" s="42">
        <f>Z15/B15*100</f>
        <v>4.3478260869565215</v>
      </c>
      <c r="AB16" s="97"/>
      <c r="AC16" s="42">
        <f>AB15/B15*100</f>
        <v>3.2608695652173911</v>
      </c>
      <c r="AD16" s="97"/>
      <c r="AE16" s="44">
        <f>AD15/B15*100</f>
        <v>0</v>
      </c>
      <c r="AF16" s="99"/>
      <c r="AG16" s="101"/>
      <c r="AH16" s="96"/>
      <c r="AI16" s="88"/>
      <c r="AJ16" s="90"/>
      <c r="AK16" s="92"/>
      <c r="AL16" s="94"/>
      <c r="AM16" s="96"/>
      <c r="AN16" s="86"/>
      <c r="AO16" s="46">
        <f>AN15/B15*100</f>
        <v>86.956521739130437</v>
      </c>
      <c r="AP16" s="86"/>
      <c r="AQ16" s="42">
        <f>AP15/B15*100</f>
        <v>21.739130434782609</v>
      </c>
      <c r="AR16" s="86"/>
      <c r="AS16" s="43">
        <f>AR15/B15*100</f>
        <v>78.260869565217391</v>
      </c>
      <c r="AT16" s="138"/>
      <c r="AU16" s="46">
        <f>AT15/B15*100</f>
        <v>71.739130434782609</v>
      </c>
      <c r="AV16" s="86"/>
      <c r="AW16" s="43">
        <f>AV15/B15*100</f>
        <v>28.260869565217391</v>
      </c>
      <c r="AX16" s="5"/>
      <c r="AY16" s="6"/>
    </row>
    <row r="17" spans="1:51" ht="15.75" thickBot="1" x14ac:dyDescent="0.3">
      <c r="A17" s="77"/>
      <c r="B17" s="80"/>
      <c r="C17" s="82"/>
      <c r="D17" s="65">
        <f>D15+F15+H15+J15</f>
        <v>92</v>
      </c>
      <c r="E17" s="65"/>
      <c r="F17" s="65"/>
      <c r="G17" s="65"/>
      <c r="H17" s="65"/>
      <c r="I17" s="65"/>
      <c r="J17" s="66"/>
      <c r="K17" s="43">
        <f>E16+G16+I16+K16</f>
        <v>100</v>
      </c>
      <c r="L17" s="64">
        <f>L15+N15</f>
        <v>92</v>
      </c>
      <c r="M17" s="65"/>
      <c r="N17" s="66"/>
      <c r="O17" s="43">
        <f>M16+O16</f>
        <v>100.00000000000001</v>
      </c>
      <c r="P17" s="64">
        <f>P15+R15+T15</f>
        <v>92</v>
      </c>
      <c r="Q17" s="65"/>
      <c r="R17" s="65"/>
      <c r="S17" s="65"/>
      <c r="T17" s="66"/>
      <c r="U17" s="39">
        <f>Q16+S16+U16</f>
        <v>100</v>
      </c>
      <c r="V17" s="70">
        <f>V15+X15+Z15+AB15+AD15</f>
        <v>20</v>
      </c>
      <c r="W17" s="71"/>
      <c r="X17" s="71"/>
      <c r="Y17" s="71"/>
      <c r="Z17" s="71"/>
      <c r="AA17" s="71"/>
      <c r="AB17" s="71"/>
      <c r="AC17" s="71"/>
      <c r="AD17" s="72"/>
      <c r="AE17" s="45">
        <f>W16+Y16+AA16+AC16+AE16</f>
        <v>21.739130434782609</v>
      </c>
      <c r="AF17" s="73">
        <f>AF15+AI15</f>
        <v>92</v>
      </c>
      <c r="AG17" s="74"/>
      <c r="AH17" s="74"/>
      <c r="AI17" s="75"/>
      <c r="AJ17" s="48">
        <f>AH15+AJ15</f>
        <v>100</v>
      </c>
      <c r="AK17" s="64">
        <f>AK15+AN15</f>
        <v>92</v>
      </c>
      <c r="AL17" s="65"/>
      <c r="AM17" s="65"/>
      <c r="AN17" s="66"/>
      <c r="AO17" s="47">
        <f>AM15+AO16</f>
        <v>100</v>
      </c>
      <c r="AP17" s="67">
        <f>AP15+AR15</f>
        <v>92</v>
      </c>
      <c r="AQ17" s="65"/>
      <c r="AR17" s="66"/>
      <c r="AS17" s="48">
        <f>AQ16+AS16</f>
        <v>100</v>
      </c>
      <c r="AT17" s="68">
        <f>AT15+AV15</f>
        <v>92</v>
      </c>
      <c r="AU17" s="68"/>
      <c r="AV17" s="69"/>
      <c r="AW17" s="48">
        <f>AU16+AW16</f>
        <v>100</v>
      </c>
      <c r="AX17" s="5"/>
      <c r="AY17" s="6"/>
    </row>
    <row r="18" spans="1:5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6"/>
    </row>
    <row r="19" spans="1:51" ht="28.5" customHeight="1" x14ac:dyDescent="0.25">
      <c r="A19" s="61" t="s">
        <v>44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5"/>
      <c r="AG19" s="62" t="s">
        <v>45</v>
      </c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5"/>
      <c r="AW19" s="5"/>
      <c r="AX19" s="5"/>
      <c r="AY19" s="6"/>
    </row>
    <row r="20" spans="1:51" ht="8.25" customHeight="1" x14ac:dyDescent="0.25">
      <c r="A20" s="1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6"/>
    </row>
    <row r="21" spans="1:51" x14ac:dyDescent="0.25">
      <c r="A21" s="61" t="s">
        <v>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5"/>
      <c r="AY21" s="6"/>
    </row>
    <row r="22" spans="1:51" x14ac:dyDescent="0.25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6"/>
    </row>
    <row r="23" spans="1:5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</sheetData>
  <sheetProtection algorithmName="SHA-512" hashValue="TFFU0hSsGy7FLhkCj0shpFBMy9CwI8A2rIPoCIZ9bhgEJMHdIL680qVScP02Sscc5JhoLiJdw7tJ6CXAGRWW8Q==" saltValue="mPqhUSHrXQ8ZpAvsCHs1tg==" spinCount="100000" sheet="1" objects="1" scenarios="1"/>
  <mergeCells count="56">
    <mergeCell ref="A5:AU5"/>
    <mergeCell ref="AK7:AS7"/>
    <mergeCell ref="A8:A9"/>
    <mergeCell ref="B8:B9"/>
    <mergeCell ref="C8:C9"/>
    <mergeCell ref="D8:K8"/>
    <mergeCell ref="L8:O8"/>
    <mergeCell ref="P8:U8"/>
    <mergeCell ref="V8:AE8"/>
    <mergeCell ref="AG8:AG9"/>
    <mergeCell ref="AH8:AH9"/>
    <mergeCell ref="AJ8:AJ9"/>
    <mergeCell ref="AK8:AO8"/>
    <mergeCell ref="AP8:AS8"/>
    <mergeCell ref="AT8:AW8"/>
    <mergeCell ref="H15:H16"/>
    <mergeCell ref="J15:J16"/>
    <mergeCell ref="L15:L16"/>
    <mergeCell ref="N15:N16"/>
    <mergeCell ref="P15:P16"/>
    <mergeCell ref="R15:R16"/>
    <mergeCell ref="T15:T16"/>
    <mergeCell ref="V15:V16"/>
    <mergeCell ref="X15:X16"/>
    <mergeCell ref="Z15:Z16"/>
    <mergeCell ref="AB15:AB16"/>
    <mergeCell ref="AD15:AD16"/>
    <mergeCell ref="AF15:AF16"/>
    <mergeCell ref="AG15:AG16"/>
    <mergeCell ref="AH15:AH16"/>
    <mergeCell ref="AI15:AI16"/>
    <mergeCell ref="AJ15:AJ16"/>
    <mergeCell ref="AK15:AK16"/>
    <mergeCell ref="AL15:AL16"/>
    <mergeCell ref="AM15:AM16"/>
    <mergeCell ref="A21:AW21"/>
    <mergeCell ref="D17:J17"/>
    <mergeCell ref="L17:N17"/>
    <mergeCell ref="P17:T17"/>
    <mergeCell ref="V17:AD17"/>
    <mergeCell ref="AF17:AI17"/>
    <mergeCell ref="A15:A17"/>
    <mergeCell ref="B15:B17"/>
    <mergeCell ref="C15:C17"/>
    <mergeCell ref="D15:D16"/>
    <mergeCell ref="F15:F16"/>
    <mergeCell ref="AN15:AN16"/>
    <mergeCell ref="AP15:AP16"/>
    <mergeCell ref="AR15:AR16"/>
    <mergeCell ref="AT15:AT16"/>
    <mergeCell ref="AV15:AV16"/>
    <mergeCell ref="A19:AE19"/>
    <mergeCell ref="AG19:AU19"/>
    <mergeCell ref="AK17:AN17"/>
    <mergeCell ref="AP17:AR17"/>
    <mergeCell ref="AT17:AV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IndicPA-DCCD-6B22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2023-02-07T00:01:58Z</cp:lastPrinted>
  <dcterms:created xsi:type="dcterms:W3CDTF">2022-11-03T23:00:23Z</dcterms:created>
  <dcterms:modified xsi:type="dcterms:W3CDTF">2023-02-13T18:53:23Z</dcterms:modified>
</cp:coreProperties>
</file>