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DICADORES\1-PlantaAcad\1-Al-031122\1-PAcad\"/>
    </mc:Choice>
  </mc:AlternateContent>
  <bookViews>
    <workbookView xWindow="0" yWindow="0" windowWidth="20490" windowHeight="7755" tabRatio="899"/>
  </bookViews>
  <sheets>
    <sheet name="Indicadores Planta Acad. DCSH" sheetId="9" r:id="rId1"/>
  </sheet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A15" i="9" l="1"/>
  <c r="Y15" i="9"/>
  <c r="AA16" i="9"/>
  <c r="AH14" i="9" l="1"/>
  <c r="AI13" i="9" s="1"/>
  <c r="AF14" i="9"/>
  <c r="AG11" i="9" s="1"/>
  <c r="AD14" i="9"/>
  <c r="AE11" i="9" s="1"/>
  <c r="AB14" i="9"/>
  <c r="AC12" i="9" s="1"/>
  <c r="Z14" i="9"/>
  <c r="X14" i="9"/>
  <c r="V14" i="9"/>
  <c r="T14" i="9"/>
  <c r="U12" i="9" s="1"/>
  <c r="R14" i="9"/>
  <c r="S13" i="9" s="1"/>
  <c r="P14" i="9"/>
  <c r="Q10" i="9" s="1"/>
  <c r="N14" i="9"/>
  <c r="O12" i="9" s="1"/>
  <c r="L14" i="9"/>
  <c r="M12" i="9" s="1"/>
  <c r="J14" i="9"/>
  <c r="K13" i="9" s="1"/>
  <c r="H14" i="9"/>
  <c r="I10" i="9" s="1"/>
  <c r="F14" i="9"/>
  <c r="G12" i="9" s="1"/>
  <c r="D14" i="9"/>
  <c r="E12" i="9" s="1"/>
  <c r="B14" i="9"/>
  <c r="C13" i="9" s="1"/>
  <c r="AA13" i="9"/>
  <c r="Y13" i="9"/>
  <c r="M13" i="9"/>
  <c r="AA12" i="9"/>
  <c r="Y12" i="9"/>
  <c r="AA11" i="9"/>
  <c r="Y11" i="9"/>
  <c r="AI10" i="9"/>
  <c r="AA10" i="9"/>
  <c r="Y10" i="9"/>
  <c r="M10" i="9"/>
  <c r="K10" i="9"/>
  <c r="AA9" i="9"/>
  <c r="Y9" i="9"/>
  <c r="M9" i="9"/>
  <c r="AG12" i="9" l="1"/>
  <c r="AG13" i="9"/>
  <c r="AG9" i="9"/>
  <c r="AE12" i="9"/>
  <c r="AC9" i="9"/>
  <c r="AC10" i="9"/>
  <c r="AC11" i="9"/>
  <c r="AC13" i="9"/>
  <c r="U10" i="9"/>
  <c r="U13" i="9"/>
  <c r="U9" i="9"/>
  <c r="U11" i="9"/>
  <c r="S10" i="9"/>
  <c r="Q9" i="9"/>
  <c r="Q12" i="9"/>
  <c r="Q11" i="9"/>
  <c r="Q13" i="9"/>
  <c r="M11" i="9"/>
  <c r="M14" i="9" s="1"/>
  <c r="I9" i="9"/>
  <c r="I11" i="9"/>
  <c r="I12" i="9"/>
  <c r="I13" i="9"/>
  <c r="E11" i="9"/>
  <c r="E9" i="9"/>
  <c r="E13" i="9"/>
  <c r="E10" i="9"/>
  <c r="G15" i="9"/>
  <c r="O15" i="9"/>
  <c r="W15" i="9"/>
  <c r="C10" i="9"/>
  <c r="AG15" i="9"/>
  <c r="I15" i="9"/>
  <c r="Q15" i="9"/>
  <c r="AI15" i="9"/>
  <c r="G9" i="9"/>
  <c r="O9" i="9"/>
  <c r="W14" i="9"/>
  <c r="AE9" i="9"/>
  <c r="C11" i="9"/>
  <c r="K11" i="9"/>
  <c r="S11" i="9"/>
  <c r="AI11" i="9"/>
  <c r="G13" i="9"/>
  <c r="O13" i="9"/>
  <c r="AE13" i="9"/>
  <c r="K15" i="9"/>
  <c r="S15" i="9"/>
  <c r="AC15" i="9"/>
  <c r="G10" i="9"/>
  <c r="O10" i="9"/>
  <c r="AE10" i="9"/>
  <c r="C12" i="9"/>
  <c r="K12" i="9"/>
  <c r="S12" i="9"/>
  <c r="AI12" i="9"/>
  <c r="E15" i="9"/>
  <c r="M15" i="9"/>
  <c r="U15" i="9"/>
  <c r="AE15" i="9"/>
  <c r="C9" i="9"/>
  <c r="K9" i="9"/>
  <c r="S9" i="9"/>
  <c r="AI9" i="9"/>
  <c r="AG10" i="9"/>
  <c r="G11" i="9"/>
  <c r="O11" i="9"/>
  <c r="AI14" i="9" l="1"/>
  <c r="AG14" i="9"/>
  <c r="AE14" i="9"/>
  <c r="AC14" i="9"/>
  <c r="U14" i="9"/>
  <c r="S14" i="9"/>
  <c r="Q14" i="9"/>
  <c r="O14" i="9"/>
  <c r="K14" i="9"/>
  <c r="I14" i="9"/>
  <c r="G14" i="9"/>
  <c r="E14" i="9"/>
  <c r="W16" i="9"/>
  <c r="AI16" i="9"/>
  <c r="C14" i="9"/>
  <c r="AE16" i="9"/>
  <c r="M16" i="9"/>
  <c r="I16" i="9"/>
</calcChain>
</file>

<file path=xl/sharedStrings.xml><?xml version="1.0" encoding="utf-8"?>
<sst xmlns="http://schemas.openxmlformats.org/spreadsheetml/2006/main" count="51" uniqueCount="34">
  <si>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</si>
  <si>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</si>
  <si>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</si>
  <si>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</si>
  <si>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</si>
  <si>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</si>
  <si>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</si>
  <si>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</si>
  <si>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</si>
  <si>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</si>
  <si>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</si>
  <si>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CIENCIAS SOCIALES</t>
  </si>
  <si>
    <t>ESTUDIOS INSTITUCIONALES</t>
  </si>
  <si>
    <t>HUMANIDADES</t>
  </si>
  <si>
    <t>SECRETARIA ACADEMICA DE CS. SOC. Y HUM.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</si>
  <si>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</si>
  <si>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</si>
  <si>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</si>
  <si>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</si>
  <si>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</si>
  <si>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</si>
  <si>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</si>
  <si>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</si>
  <si>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</si>
  <si>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DEPARTAMENTO</t>
  </si>
  <si>
    <t>DIREC. DE CIENCIAS SOCIALES Y HUMANIDADES</t>
  </si>
  <si>
    <t>INDICADORES DE LA PLANTA ACADÉMICA DE LA DIVISIÓN DE CIENCIAS SOCIALES Y HUMANIDADES (AL 03/11/2022)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</si>
  <si>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DEPARTAMENTO RESPECTO DEL TOTAL QUE SE REPORTA EN LA COLUMNA QUE ANTECEDE (P. EJ.: PARA LA COLUMNA DE DOCTORADO LOS PORCENAJES QUE APARECEN EN LA COLUMNA A LA DERECHA, REPRESENTAN LA PORCIÓN DEL NÚMERO DE DOCTORES/AS POR DEPARTAMENTO RESPECTO AL TOTAL DE DOCTORES/AS EN LA DIVISIÓN).
MIENTRAS QUE LOS PORCENTAJES QUE SE PRESENTAN DE MANERA HORIZONTAL EN LAS CELDAS SOMBREADAS, CORRESPONDEN A LA PORCIÓN POR INDICADOR RESPECTO DEL TOTAL DE PROFESORES/AS EN LA DIVISIÓN (P. EJ.: PARA LA COLUMAN DE DOCTORADO EL PROCENTAJE QUE APARECE EN LA CELDA SOMBREADA CORRESPONDE A LA PORCIÓN DE DOCTORES RESPECTO DEL TOTAL DE PROFSORES/AS EN LA DIVISIÓN).</t>
    </r>
  </si>
  <si>
    <t>SISTEMA NACIONAL DE INVESTIGADORES (S.N.I.)</t>
  </si>
  <si>
    <t>RECONOCIMIENTO PRODEP/SEP</t>
  </si>
  <si>
    <r>
      <rPr>
        <b/>
        <sz val="9"/>
        <color theme="1"/>
        <rFont val="Calibri"/>
        <family val="2"/>
        <scheme val="minor"/>
      </rPr>
      <t xml:space="preserve">FUENTES: </t>
    </r>
    <r>
      <rPr>
        <sz val="9"/>
        <color theme="1"/>
        <rFont val="Calibri"/>
        <family val="2"/>
        <scheme val="minor"/>
      </rPr>
      <t xml:space="preserve">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</si>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</sst>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499984740745262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3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3" fillId="2" borderId="0" xfId="0" applyFont="1" applyFill="1" applyAlignment="1"/>
    <xf numFmtId="2" fontId="4" fillId="0" borderId="5" xfId="0" applyNumberFormat="1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/>
    </xf>
    <xf numFmtId="2" fontId="0" fillId="2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6" fillId="10" borderId="8" xfId="0" applyFont="1" applyFill="1" applyBorder="1" applyAlignment="1">
      <alignment horizontal="center"/>
    </xf>
    <xf numFmtId="2" fontId="0" fillId="0" borderId="0" xfId="0" applyNumberFormat="1" applyFont="1" applyAlignment="1"/>
    <xf numFmtId="0" fontId="6" fillId="13" borderId="5" xfId="0" applyFont="1" applyFill="1" applyBorder="1" applyAlignment="1">
      <alignment horizontal="center"/>
    </xf>
    <xf numFmtId="2" fontId="6" fillId="13" borderId="5" xfId="0" applyNumberFormat="1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6" fillId="17" borderId="5" xfId="0" applyNumberFormat="1" applyFont="1" applyFill="1" applyBorder="1" applyAlignment="1">
      <alignment horizontal="center"/>
    </xf>
    <xf numFmtId="2" fontId="6" fillId="15" borderId="7" xfId="0" applyNumberFormat="1" applyFont="1" applyFill="1" applyBorder="1" applyAlignment="1">
      <alignment horizontal="center"/>
    </xf>
    <xf numFmtId="2" fontId="6" fillId="18" borderId="7" xfId="0" applyNumberFormat="1" applyFont="1" applyFill="1" applyBorder="1" applyAlignment="1">
      <alignment horizontal="center"/>
    </xf>
    <xf numFmtId="2" fontId="4" fillId="15" borderId="7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8" fillId="1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2" borderId="14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123826</xdr:rowOff>
    </xdr:from>
    <xdr:ext cx="2886075" cy="5334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23826"/>
          <a:ext cx="28860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27</xdr:col>
      <xdr:colOff>571498</xdr:colOff>
      <xdr:row>0</xdr:row>
      <xdr:rowOff>76199</xdr:rowOff>
    </xdr:from>
    <xdr:ext cx="1143002" cy="1009651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11773" y="76199"/>
          <a:ext cx="1143002" cy="10096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33</xdr:col>
      <xdr:colOff>66675</xdr:colOff>
      <xdr:row>2</xdr:row>
      <xdr:rowOff>19050</xdr:rowOff>
    </xdr:from>
    <xdr:to>
      <xdr:col>34</xdr:col>
      <xdr:colOff>22466</xdr:colOff>
      <xdr:row>3</xdr:row>
      <xdr:rowOff>133349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02675" y="400050"/>
          <a:ext cx="898766" cy="30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workbookViewId="0">
      <selection activeCell="V9" sqref="V9"/>
    </sheetView>
  </sheetViews>
  <sheetFormatPr baseColWidth="10" defaultRowHeight="15" x14ac:dyDescent="0.25"/>
  <cols>
    <col min="1" max="1" width="45.7109375" customWidth="1"/>
    <col min="2" max="2" width="16.85546875" customWidth="1"/>
    <col min="3" max="3" width="6.5703125" bestFit="1" customWidth="1"/>
    <col min="4" max="4" width="12.42578125" bestFit="1" customWidth="1"/>
    <col min="5" max="5" width="6.5703125" bestFit="1" customWidth="1"/>
    <col min="6" max="6" width="10.140625" bestFit="1" customWidth="1"/>
    <col min="7" max="7" width="6.5703125" bestFit="1" customWidth="1"/>
    <col min="8" max="8" width="13.85546875" bestFit="1" customWidth="1"/>
    <col min="9" max="9" width="6.5703125" bestFit="1" customWidth="1"/>
    <col min="10" max="10" width="12" bestFit="1" customWidth="1"/>
    <col min="11" max="11" width="6.5703125" bestFit="1" customWidth="1"/>
    <col min="12" max="12" width="10.7109375" bestFit="1" customWidth="1"/>
    <col min="13" max="13" width="6.5703125" bestFit="1" customWidth="1"/>
    <col min="14" max="14" width="7.5703125" customWidth="1"/>
    <col min="15" max="15" width="6.5703125" bestFit="1" customWidth="1"/>
    <col min="16" max="16" width="5.85546875" customWidth="1"/>
    <col min="17" max="17" width="6.5703125" bestFit="1" customWidth="1"/>
    <col min="18" max="18" width="7.5703125" customWidth="1"/>
    <col min="19" max="19" width="6.5703125" bestFit="1" customWidth="1"/>
    <col min="20" max="20" width="8.42578125" customWidth="1"/>
    <col min="21" max="21" width="6.5703125" bestFit="1" customWidth="1"/>
    <col min="22" max="22" width="10" bestFit="1" customWidth="1"/>
    <col min="23" max="23" width="8.42578125" bestFit="1" customWidth="1"/>
    <col min="24" max="27" width="6.5703125" customWidth="1"/>
    <col min="28" max="28" width="8.7109375" bestFit="1" customWidth="1"/>
    <col min="29" max="29" width="8.140625" customWidth="1"/>
    <col min="30" max="30" width="12" bestFit="1" customWidth="1"/>
    <col min="31" max="31" width="6.5703125" bestFit="1" customWidth="1"/>
    <col min="32" max="32" width="16.42578125" bestFit="1" customWidth="1"/>
    <col min="33" max="33" width="6.5703125" bestFit="1" customWidth="1"/>
    <col min="34" max="34" width="14.140625" bestFit="1" customWidth="1"/>
    <col min="35" max="35" width="6.5703125" bestFit="1" customWidth="1"/>
    <col min="36" max="36" width="6" customWidth="1"/>
    <col min="37" max="37" width="3.7109375" customWidth="1"/>
  </cols>
  <sheetData>
    <row r="1" spans="1:3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8"/>
    </row>
    <row r="2" spans="1:3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3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</row>
    <row r="5" spans="1:37" ht="15.75" x14ac:dyDescent="0.25">
      <c r="A5" s="42" t="s">
        <v>26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23"/>
      <c r="AJ5" s="7"/>
      <c r="AK5" s="8"/>
    </row>
    <row r="6" spans="1:3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</row>
    <row r="7" spans="1:37" ht="15" customHeight="1" x14ac:dyDescent="0.25">
      <c r="A7" s="57" t="s">
        <v>24</v>
      </c>
      <c r="B7" s="58" t="s">
        <v>18</v>
      </c>
      <c r="C7" s="58" t="s">
        <v>19</v>
      </c>
      <c r="D7" s="49" t="s">
        <v>31</v>
      </c>
      <c r="E7" s="50"/>
      <c r="F7" s="50"/>
      <c r="G7" s="50"/>
      <c r="H7" s="50"/>
      <c r="I7" s="50"/>
      <c r="J7" s="51" t="s">
        <v>32</v>
      </c>
      <c r="K7" s="39"/>
      <c r="L7" s="39"/>
      <c r="M7" s="40"/>
      <c r="N7" s="43" t="s">
        <v>28</v>
      </c>
      <c r="O7" s="44"/>
      <c r="P7" s="44"/>
      <c r="Q7" s="44"/>
      <c r="R7" s="44"/>
      <c r="S7" s="44"/>
      <c r="T7" s="44"/>
      <c r="U7" s="44"/>
      <c r="V7" s="44"/>
      <c r="W7" s="45"/>
      <c r="X7" s="24" t="s">
        <v>22</v>
      </c>
      <c r="Y7" s="52" t="s">
        <v>19</v>
      </c>
      <c r="Z7" s="24" t="s">
        <v>23</v>
      </c>
      <c r="AA7" s="52" t="s">
        <v>19</v>
      </c>
      <c r="AB7" s="54" t="s">
        <v>29</v>
      </c>
      <c r="AC7" s="55"/>
      <c r="AD7" s="55"/>
      <c r="AE7" s="56"/>
      <c r="AF7" s="46" t="s">
        <v>16</v>
      </c>
      <c r="AG7" s="47"/>
      <c r="AH7" s="47"/>
      <c r="AI7" s="48"/>
      <c r="AJ7" s="7"/>
      <c r="AK7" s="8"/>
    </row>
    <row r="8" spans="1:37" x14ac:dyDescent="0.25">
      <c r="A8" s="57"/>
      <c r="B8" s="59"/>
      <c r="C8" s="59"/>
      <c r="D8" s="14" t="s">
        <v>5</v>
      </c>
      <c r="E8" s="14" t="s">
        <v>19</v>
      </c>
      <c r="F8" s="14" t="s">
        <v>6</v>
      </c>
      <c r="G8" s="14" t="s">
        <v>19</v>
      </c>
      <c r="H8" s="14" t="s">
        <v>3</v>
      </c>
      <c r="I8" s="11" t="s">
        <v>19</v>
      </c>
      <c r="J8" s="6" t="s">
        <v>8</v>
      </c>
      <c r="K8" s="12" t="s">
        <v>19</v>
      </c>
      <c r="L8" s="5" t="s">
        <v>7</v>
      </c>
      <c r="M8" s="13" t="s">
        <v>19</v>
      </c>
      <c r="N8" s="15" t="s">
        <v>4</v>
      </c>
      <c r="O8" s="16" t="s">
        <v>19</v>
      </c>
      <c r="P8" s="15" t="s">
        <v>0</v>
      </c>
      <c r="Q8" s="16" t="s">
        <v>19</v>
      </c>
      <c r="R8" s="15" t="s">
        <v>1</v>
      </c>
      <c r="S8" s="16" t="s">
        <v>19</v>
      </c>
      <c r="T8" s="15" t="s">
        <v>2</v>
      </c>
      <c r="U8" s="16" t="s">
        <v>19</v>
      </c>
      <c r="V8" s="17" t="s">
        <v>33</v>
      </c>
      <c r="W8" s="18" t="s">
        <v>19</v>
      </c>
      <c r="X8" s="28" t="s">
        <v>15</v>
      </c>
      <c r="Y8" s="53"/>
      <c r="Z8" s="28" t="s">
        <v>15</v>
      </c>
      <c r="AA8" s="53"/>
      <c r="AB8" s="31" t="s">
        <v>20</v>
      </c>
      <c r="AC8" s="32" t="s">
        <v>19</v>
      </c>
      <c r="AD8" s="31" t="s">
        <v>21</v>
      </c>
      <c r="AE8" s="32" t="s">
        <v>19</v>
      </c>
      <c r="AF8" s="19" t="s">
        <v>10</v>
      </c>
      <c r="AG8" s="20" t="s">
        <v>19</v>
      </c>
      <c r="AH8" s="21" t="s">
        <v>9</v>
      </c>
      <c r="AI8" s="20" t="s">
        <v>19</v>
      </c>
      <c r="AJ8" s="7"/>
      <c r="AK8" s="8"/>
    </row>
    <row r="9" spans="1:37" x14ac:dyDescent="0.25">
      <c r="A9" s="34" t="s">
        <v>11</v>
      </c>
      <c r="B9" s="3">
        <v>23</v>
      </c>
      <c r="C9" s="10">
        <f>B9/B14*100</f>
        <v>22.772277227722775</v>
      </c>
      <c r="D9" s="4">
        <v>17</v>
      </c>
      <c r="E9" s="10">
        <f>D9/D14*100</f>
        <v>21.794871794871796</v>
      </c>
      <c r="F9" s="4">
        <v>5</v>
      </c>
      <c r="G9" s="10">
        <f>F9/F14*100</f>
        <v>23.809523809523807</v>
      </c>
      <c r="H9" s="4">
        <v>1</v>
      </c>
      <c r="I9" s="10">
        <f>H9/H14*100</f>
        <v>50</v>
      </c>
      <c r="J9" s="4">
        <v>12</v>
      </c>
      <c r="K9" s="10">
        <f t="shared" ref="K9:M9" si="0">J9/J14*100</f>
        <v>21.052631578947366</v>
      </c>
      <c r="L9" s="4">
        <v>11</v>
      </c>
      <c r="M9" s="10">
        <f t="shared" si="0"/>
        <v>25</v>
      </c>
      <c r="N9" s="4">
        <v>1</v>
      </c>
      <c r="O9" s="10">
        <f t="shared" ref="O9:Q9" si="1">N9/N14*100</f>
        <v>25</v>
      </c>
      <c r="P9" s="4">
        <v>12</v>
      </c>
      <c r="Q9" s="10">
        <f t="shared" si="1"/>
        <v>32.432432432432435</v>
      </c>
      <c r="R9" s="4">
        <v>1</v>
      </c>
      <c r="S9" s="10">
        <f t="shared" ref="S9:U9" si="2">R9/R14*100</f>
        <v>10</v>
      </c>
      <c r="T9" s="4">
        <v>0</v>
      </c>
      <c r="U9" s="10">
        <f t="shared" si="2"/>
        <v>0</v>
      </c>
      <c r="V9" s="4">
        <v>0</v>
      </c>
      <c r="W9" s="10">
        <v>0</v>
      </c>
      <c r="X9" s="29">
        <v>14</v>
      </c>
      <c r="Y9" s="36">
        <f>X9/B9*100</f>
        <v>60.869565217391312</v>
      </c>
      <c r="Z9" s="29">
        <v>9</v>
      </c>
      <c r="AA9" s="38">
        <f>Z9/B9*100</f>
        <v>39.130434782608695</v>
      </c>
      <c r="AB9" s="2">
        <v>5</v>
      </c>
      <c r="AC9" s="33">
        <f>AB9/AB14*100</f>
        <v>23.809523809523807</v>
      </c>
      <c r="AD9" s="2">
        <v>18</v>
      </c>
      <c r="AE9" s="33">
        <f>AD9/AD14*100</f>
        <v>22.5</v>
      </c>
      <c r="AF9" s="1">
        <v>15</v>
      </c>
      <c r="AG9" s="10">
        <f t="shared" ref="AG9" si="3">AF9/AF14*100</f>
        <v>23.809523809523807</v>
      </c>
      <c r="AH9" s="1">
        <v>8</v>
      </c>
      <c r="AI9" s="10">
        <f t="shared" ref="AI9" si="4">AH9/AH14*100</f>
        <v>21.052631578947366</v>
      </c>
      <c r="AJ9" s="7"/>
      <c r="AK9" s="8"/>
    </row>
    <row r="10" spans="1:37" x14ac:dyDescent="0.25">
      <c r="A10" s="34" t="s">
        <v>25</v>
      </c>
      <c r="B10" s="3">
        <v>9</v>
      </c>
      <c r="C10" s="10">
        <f>B10/B14*100</f>
        <v>8.9108910891089099</v>
      </c>
      <c r="D10" s="4">
        <v>8</v>
      </c>
      <c r="E10" s="10">
        <f>D10/D14*100</f>
        <v>10.256410256410255</v>
      </c>
      <c r="F10" s="4">
        <v>1</v>
      </c>
      <c r="G10" s="10">
        <f>F10/F14*100</f>
        <v>4.7619047619047619</v>
      </c>
      <c r="H10" s="4">
        <v>0</v>
      </c>
      <c r="I10" s="10">
        <f>H10/H14*100</f>
        <v>0</v>
      </c>
      <c r="J10" s="4">
        <v>4</v>
      </c>
      <c r="K10" s="10">
        <f>J10/J14*100</f>
        <v>7.0175438596491224</v>
      </c>
      <c r="L10" s="4">
        <v>5</v>
      </c>
      <c r="M10" s="10">
        <f>L10/L14*100</f>
        <v>11.363636363636363</v>
      </c>
      <c r="N10" s="4">
        <v>0</v>
      </c>
      <c r="O10" s="10">
        <f>N10/N14*100</f>
        <v>0</v>
      </c>
      <c r="P10" s="4">
        <v>4</v>
      </c>
      <c r="Q10" s="10">
        <f>P10/P14*100</f>
        <v>10.810810810810811</v>
      </c>
      <c r="R10" s="4">
        <v>1</v>
      </c>
      <c r="S10" s="10">
        <f>R10/R14*100</f>
        <v>10</v>
      </c>
      <c r="T10" s="4">
        <v>0</v>
      </c>
      <c r="U10" s="10">
        <f>T10/T14*100</f>
        <v>0</v>
      </c>
      <c r="V10" s="4">
        <v>0</v>
      </c>
      <c r="W10" s="10">
        <v>0</v>
      </c>
      <c r="X10" s="29">
        <v>5</v>
      </c>
      <c r="Y10" s="36">
        <f t="shared" ref="Y10:Y13" si="5">X10/B10*100</f>
        <v>55.555555555555557</v>
      </c>
      <c r="Z10" s="29">
        <v>4</v>
      </c>
      <c r="AA10" s="38">
        <f t="shared" ref="AA10:AA13" si="6">Z10/B10*100</f>
        <v>44.444444444444443</v>
      </c>
      <c r="AB10" s="1">
        <v>4</v>
      </c>
      <c r="AC10" s="33">
        <f>AB10/AB14*100</f>
        <v>19.047619047619047</v>
      </c>
      <c r="AD10" s="1">
        <v>5</v>
      </c>
      <c r="AE10" s="33">
        <f>AD10/AD14*100</f>
        <v>6.25</v>
      </c>
      <c r="AF10" s="1">
        <v>6</v>
      </c>
      <c r="AG10" s="10">
        <f>AF10/AF14*100</f>
        <v>9.5238095238095237</v>
      </c>
      <c r="AH10" s="1">
        <v>3</v>
      </c>
      <c r="AI10" s="10">
        <f>AH10/AH14*100</f>
        <v>7.8947368421052628</v>
      </c>
      <c r="AJ10" s="7"/>
      <c r="AK10" s="8"/>
    </row>
    <row r="11" spans="1:37" x14ac:dyDescent="0.25">
      <c r="A11" s="34" t="s">
        <v>12</v>
      </c>
      <c r="B11" s="3">
        <v>35</v>
      </c>
      <c r="C11" s="10">
        <f>B11/B14*100</f>
        <v>34.653465346534652</v>
      </c>
      <c r="D11" s="4">
        <v>23</v>
      </c>
      <c r="E11" s="10">
        <f>D11/D14*100</f>
        <v>29.487179487179489</v>
      </c>
      <c r="F11" s="4">
        <v>11</v>
      </c>
      <c r="G11" s="10">
        <f>F11/F14*100</f>
        <v>52.380952380952387</v>
      </c>
      <c r="H11" s="4">
        <v>1</v>
      </c>
      <c r="I11" s="10">
        <f>H11/H14*100</f>
        <v>50</v>
      </c>
      <c r="J11" s="4">
        <v>21</v>
      </c>
      <c r="K11" s="10">
        <f>J11/J14*100</f>
        <v>36.84210526315789</v>
      </c>
      <c r="L11" s="4">
        <v>14</v>
      </c>
      <c r="M11" s="10">
        <f>L11/L14*100</f>
        <v>31.818181818181817</v>
      </c>
      <c r="N11" s="4">
        <v>2</v>
      </c>
      <c r="O11" s="10">
        <f>N11/N14*100</f>
        <v>50</v>
      </c>
      <c r="P11" s="4">
        <v>6</v>
      </c>
      <c r="Q11" s="10">
        <f>P11/P14*100</f>
        <v>16.216216216216218</v>
      </c>
      <c r="R11" s="4">
        <v>1</v>
      </c>
      <c r="S11" s="10">
        <f>R11/R14*100</f>
        <v>10</v>
      </c>
      <c r="T11" s="4">
        <v>0</v>
      </c>
      <c r="U11" s="10">
        <f>T11/T14*100</f>
        <v>0</v>
      </c>
      <c r="V11" s="4">
        <v>0</v>
      </c>
      <c r="W11" s="10">
        <v>0</v>
      </c>
      <c r="X11" s="29">
        <v>9</v>
      </c>
      <c r="Y11" s="36">
        <f t="shared" si="5"/>
        <v>25.714285714285712</v>
      </c>
      <c r="Z11" s="29">
        <v>26</v>
      </c>
      <c r="AA11" s="38">
        <f t="shared" si="6"/>
        <v>74.285714285714292</v>
      </c>
      <c r="AB11" s="1">
        <v>8</v>
      </c>
      <c r="AC11" s="33">
        <f>AB11/AB14*100</f>
        <v>38.095238095238095</v>
      </c>
      <c r="AD11" s="1">
        <v>27</v>
      </c>
      <c r="AE11" s="33">
        <f>AD11/AD14*100</f>
        <v>33.75</v>
      </c>
      <c r="AF11" s="1">
        <v>18</v>
      </c>
      <c r="AG11" s="10">
        <f>AF11/AF14*100</f>
        <v>28.571428571428569</v>
      </c>
      <c r="AH11" s="1">
        <v>17</v>
      </c>
      <c r="AI11" s="10">
        <f>AH11/AH14*100</f>
        <v>44.736842105263158</v>
      </c>
      <c r="AJ11" s="7"/>
      <c r="AK11" s="8"/>
    </row>
    <row r="12" spans="1:37" x14ac:dyDescent="0.25">
      <c r="A12" s="34" t="s">
        <v>13</v>
      </c>
      <c r="B12" s="3">
        <v>33</v>
      </c>
      <c r="C12" s="10">
        <f>B12/B14*100</f>
        <v>32.673267326732677</v>
      </c>
      <c r="D12" s="4">
        <v>29</v>
      </c>
      <c r="E12" s="10">
        <f>D12/D14*100</f>
        <v>37.179487179487182</v>
      </c>
      <c r="F12" s="4">
        <v>4</v>
      </c>
      <c r="G12" s="10">
        <f>F12/F14*100</f>
        <v>19.047619047619047</v>
      </c>
      <c r="H12" s="4">
        <v>0</v>
      </c>
      <c r="I12" s="10">
        <f>H12/H14*100</f>
        <v>0</v>
      </c>
      <c r="J12" s="4">
        <v>20</v>
      </c>
      <c r="K12" s="10">
        <f>J12/J14*100</f>
        <v>35.087719298245609</v>
      </c>
      <c r="L12" s="4">
        <v>13</v>
      </c>
      <c r="M12" s="10">
        <f>L12/L14*100</f>
        <v>29.545454545454547</v>
      </c>
      <c r="N12" s="4">
        <v>1</v>
      </c>
      <c r="O12" s="10">
        <f>N12/N14*100</f>
        <v>25</v>
      </c>
      <c r="P12" s="4">
        <v>14</v>
      </c>
      <c r="Q12" s="10">
        <f>P12/P14*100</f>
        <v>37.837837837837839</v>
      </c>
      <c r="R12" s="4">
        <v>7</v>
      </c>
      <c r="S12" s="10">
        <f>R12/R14*100</f>
        <v>70</v>
      </c>
      <c r="T12" s="4">
        <v>2</v>
      </c>
      <c r="U12" s="10">
        <f>T12/T14*100</f>
        <v>100</v>
      </c>
      <c r="V12" s="4">
        <v>0</v>
      </c>
      <c r="W12" s="10">
        <v>0</v>
      </c>
      <c r="X12" s="29">
        <v>24</v>
      </c>
      <c r="Y12" s="36">
        <f t="shared" si="5"/>
        <v>72.727272727272734</v>
      </c>
      <c r="Z12" s="29">
        <v>9</v>
      </c>
      <c r="AA12" s="38">
        <f t="shared" si="6"/>
        <v>27.27272727272727</v>
      </c>
      <c r="AB12" s="1">
        <v>3</v>
      </c>
      <c r="AC12" s="33">
        <f>AB12/AB14*100</f>
        <v>14.285714285714285</v>
      </c>
      <c r="AD12" s="1">
        <v>30</v>
      </c>
      <c r="AE12" s="33">
        <f>AD12/AD14*100</f>
        <v>37.5</v>
      </c>
      <c r="AF12" s="1">
        <v>23</v>
      </c>
      <c r="AG12" s="10">
        <f>AF12/AF14*100</f>
        <v>36.507936507936506</v>
      </c>
      <c r="AH12" s="1">
        <v>10</v>
      </c>
      <c r="AI12" s="10">
        <f>AH12/AH14*100</f>
        <v>26.315789473684209</v>
      </c>
      <c r="AJ12" s="7"/>
      <c r="AK12" s="8"/>
    </row>
    <row r="13" spans="1:37" x14ac:dyDescent="0.25">
      <c r="A13" s="34" t="s">
        <v>14</v>
      </c>
      <c r="B13" s="3">
        <v>1</v>
      </c>
      <c r="C13" s="10">
        <f>B13/B14*100</f>
        <v>0.99009900990099009</v>
      </c>
      <c r="D13" s="4">
        <v>1</v>
      </c>
      <c r="E13" s="10">
        <f>D13/D14*100</f>
        <v>1.2820512820512819</v>
      </c>
      <c r="F13" s="4">
        <v>0</v>
      </c>
      <c r="G13" s="10">
        <f>F13/F14*100</f>
        <v>0</v>
      </c>
      <c r="H13" s="4">
        <v>0</v>
      </c>
      <c r="I13" s="10">
        <f>H13/H14*100</f>
        <v>0</v>
      </c>
      <c r="J13" s="4">
        <v>0</v>
      </c>
      <c r="K13" s="10">
        <f>J13/J14*100</f>
        <v>0</v>
      </c>
      <c r="L13" s="4">
        <v>1</v>
      </c>
      <c r="M13" s="10">
        <f>L13/L14*100</f>
        <v>2.2727272727272729</v>
      </c>
      <c r="N13" s="4">
        <v>0</v>
      </c>
      <c r="O13" s="10">
        <f>N13/N14*100</f>
        <v>0</v>
      </c>
      <c r="P13" s="4">
        <v>1</v>
      </c>
      <c r="Q13" s="10">
        <f>P13/P14*100</f>
        <v>2.7027027027027026</v>
      </c>
      <c r="R13" s="4">
        <v>0</v>
      </c>
      <c r="S13" s="10">
        <f>R13/R14*100</f>
        <v>0</v>
      </c>
      <c r="T13" s="4">
        <v>0</v>
      </c>
      <c r="U13" s="10">
        <f>T13/T14*100</f>
        <v>0</v>
      </c>
      <c r="V13" s="4">
        <v>0</v>
      </c>
      <c r="W13" s="10">
        <v>0</v>
      </c>
      <c r="X13" s="29">
        <v>1</v>
      </c>
      <c r="Y13" s="36">
        <f t="shared" si="5"/>
        <v>100</v>
      </c>
      <c r="Z13" s="29">
        <v>0</v>
      </c>
      <c r="AA13" s="38">
        <f t="shared" si="6"/>
        <v>0</v>
      </c>
      <c r="AB13" s="1">
        <v>1</v>
      </c>
      <c r="AC13" s="33">
        <f>AB13/AB14*100</f>
        <v>4.7619047619047619</v>
      </c>
      <c r="AD13" s="1">
        <v>0</v>
      </c>
      <c r="AE13" s="33">
        <f>AD13/AD14*100</f>
        <v>0</v>
      </c>
      <c r="AF13" s="1">
        <v>1</v>
      </c>
      <c r="AG13" s="10">
        <f>AF13/AF14*100</f>
        <v>1.5873015873015872</v>
      </c>
      <c r="AH13" s="1">
        <v>0</v>
      </c>
      <c r="AI13" s="10">
        <f>AH13/AH14*100</f>
        <v>0</v>
      </c>
      <c r="AJ13" s="7"/>
      <c r="AK13" s="8"/>
    </row>
    <row r="14" spans="1:37" x14ac:dyDescent="0.25">
      <c r="A14" s="26" t="s">
        <v>17</v>
      </c>
      <c r="B14" s="26">
        <f>SUM(B9:B13)</f>
        <v>101</v>
      </c>
      <c r="C14" s="27">
        <f>SUM(C9:C13)</f>
        <v>100.00000000000001</v>
      </c>
      <c r="D14" s="26">
        <f t="shared" ref="D14:AI14" si="7">SUM(D9:D13)</f>
        <v>78</v>
      </c>
      <c r="E14" s="35">
        <f>SUM(E9:E13)</f>
        <v>100.00000000000001</v>
      </c>
      <c r="F14" s="26">
        <f t="shared" si="7"/>
        <v>21</v>
      </c>
      <c r="G14" s="35">
        <f>SUM(G9:G13)</f>
        <v>100.00000000000001</v>
      </c>
      <c r="H14" s="26">
        <f t="shared" si="7"/>
        <v>2</v>
      </c>
      <c r="I14" s="35">
        <f>SUM(I9:I13)</f>
        <v>100</v>
      </c>
      <c r="J14" s="26">
        <f t="shared" si="7"/>
        <v>57</v>
      </c>
      <c r="K14" s="35">
        <f t="shared" si="7"/>
        <v>100</v>
      </c>
      <c r="L14" s="26">
        <f t="shared" si="7"/>
        <v>44</v>
      </c>
      <c r="M14" s="35">
        <f t="shared" si="7"/>
        <v>99.999999999999986</v>
      </c>
      <c r="N14" s="26">
        <f t="shared" si="7"/>
        <v>4</v>
      </c>
      <c r="O14" s="35">
        <f t="shared" si="7"/>
        <v>100</v>
      </c>
      <c r="P14" s="26">
        <f t="shared" si="7"/>
        <v>37</v>
      </c>
      <c r="Q14" s="35">
        <f>SUM(Q9:Q13)</f>
        <v>100</v>
      </c>
      <c r="R14" s="26">
        <f t="shared" si="7"/>
        <v>10</v>
      </c>
      <c r="S14" s="35">
        <f>SUM(S9:S13)</f>
        <v>100</v>
      </c>
      <c r="T14" s="26">
        <f t="shared" si="7"/>
        <v>2</v>
      </c>
      <c r="U14" s="35">
        <f t="shared" si="7"/>
        <v>100</v>
      </c>
      <c r="V14" s="26">
        <f t="shared" si="7"/>
        <v>0</v>
      </c>
      <c r="W14" s="35">
        <f t="shared" si="7"/>
        <v>0</v>
      </c>
      <c r="X14" s="26">
        <f t="shared" si="7"/>
        <v>53</v>
      </c>
      <c r="Y14" s="37"/>
      <c r="Z14" s="26">
        <f t="shared" si="7"/>
        <v>48</v>
      </c>
      <c r="AA14" s="37"/>
      <c r="AB14" s="26">
        <f t="shared" si="7"/>
        <v>21</v>
      </c>
      <c r="AC14" s="35">
        <f t="shared" si="7"/>
        <v>100</v>
      </c>
      <c r="AD14" s="26">
        <f t="shared" si="7"/>
        <v>80</v>
      </c>
      <c r="AE14" s="35">
        <f t="shared" si="7"/>
        <v>100</v>
      </c>
      <c r="AF14" s="26">
        <f t="shared" si="7"/>
        <v>63</v>
      </c>
      <c r="AG14" s="35">
        <f t="shared" si="7"/>
        <v>99.999999999999986</v>
      </c>
      <c r="AH14" s="26">
        <f t="shared" si="7"/>
        <v>38</v>
      </c>
      <c r="AI14" s="35">
        <f t="shared" si="7"/>
        <v>99.999999999999986</v>
      </c>
      <c r="AJ14" s="7"/>
      <c r="AK14" s="8"/>
    </row>
    <row r="15" spans="1:37" x14ac:dyDescent="0.25">
      <c r="A15" s="7"/>
      <c r="B15" s="7"/>
      <c r="C15" s="7"/>
      <c r="E15" s="27">
        <f>D14/B14*100</f>
        <v>77.227722772277232</v>
      </c>
      <c r="F15" s="7"/>
      <c r="G15" s="27">
        <f>F14/B14*100</f>
        <v>20.792079207920793</v>
      </c>
      <c r="H15" s="7"/>
      <c r="I15" s="27">
        <f>H14/B14*100</f>
        <v>1.9801980198019802</v>
      </c>
      <c r="J15" s="7"/>
      <c r="K15" s="27">
        <f>J14/B14*100</f>
        <v>56.435643564356432</v>
      </c>
      <c r="L15" s="7"/>
      <c r="M15" s="27">
        <f>L14/B14*100</f>
        <v>43.564356435643568</v>
      </c>
      <c r="N15" s="7"/>
      <c r="O15" s="27">
        <f>N14/B14*100</f>
        <v>3.9603960396039604</v>
      </c>
      <c r="P15" s="7"/>
      <c r="Q15" s="27">
        <f>P14/B14*100</f>
        <v>36.633663366336634</v>
      </c>
      <c r="R15" s="7"/>
      <c r="S15" s="27">
        <f>R14/B14*100</f>
        <v>9.9009900990099009</v>
      </c>
      <c r="T15" s="7"/>
      <c r="U15" s="27">
        <f>T14/B14*100</f>
        <v>1.9801980198019802</v>
      </c>
      <c r="V15" s="7"/>
      <c r="W15" s="27">
        <f>V14/B14*100</f>
        <v>0</v>
      </c>
      <c r="X15" s="30"/>
      <c r="Y15" s="36">
        <f>X14/B14*100</f>
        <v>52.475247524752476</v>
      </c>
      <c r="Z15" s="30"/>
      <c r="AA15" s="36">
        <f>Z14/B14*100</f>
        <v>47.524752475247524</v>
      </c>
      <c r="AB15" s="7"/>
      <c r="AC15" s="27">
        <f>AB14/B14*100</f>
        <v>20.792079207920793</v>
      </c>
      <c r="AD15" s="7"/>
      <c r="AE15" s="27">
        <f>AD14/B14*100</f>
        <v>79.207920792079207</v>
      </c>
      <c r="AF15" s="7"/>
      <c r="AG15" s="27">
        <f>AF14/B14*100</f>
        <v>62.376237623762378</v>
      </c>
      <c r="AH15" s="7"/>
      <c r="AI15" s="27">
        <f>AH14/B14*100</f>
        <v>37.623762376237622</v>
      </c>
      <c r="AJ15" s="7"/>
      <c r="AK15" s="8"/>
    </row>
    <row r="16" spans="1:37" x14ac:dyDescent="0.25">
      <c r="A16" s="7"/>
      <c r="B16" s="7"/>
      <c r="C16" s="7"/>
      <c r="D16" s="7"/>
      <c r="E16" s="7"/>
      <c r="F16" s="7"/>
      <c r="G16" s="22"/>
      <c r="H16" s="7"/>
      <c r="I16" s="27">
        <f>E15+G15+I15</f>
        <v>100</v>
      </c>
      <c r="J16" s="7"/>
      <c r="K16" s="7"/>
      <c r="L16" s="7"/>
      <c r="M16" s="27">
        <f>K15+M15</f>
        <v>100</v>
      </c>
      <c r="N16" s="7"/>
      <c r="O16" s="7"/>
      <c r="P16" s="7"/>
      <c r="Q16" s="7"/>
      <c r="R16" s="7"/>
      <c r="S16" s="7"/>
      <c r="T16" s="7"/>
      <c r="U16" s="7"/>
      <c r="V16" s="7"/>
      <c r="W16" s="27">
        <f>O15+Q15+S15+U15+W15</f>
        <v>52.475247524752483</v>
      </c>
      <c r="X16" s="30"/>
      <c r="Y16" s="30"/>
      <c r="Z16" s="30"/>
      <c r="AA16" s="27">
        <f>Y15+AA15</f>
        <v>100</v>
      </c>
      <c r="AB16" s="7"/>
      <c r="AC16" s="7"/>
      <c r="AD16" s="7"/>
      <c r="AE16" s="27">
        <f>AC15+AE15</f>
        <v>100</v>
      </c>
      <c r="AF16" s="7"/>
      <c r="AG16" s="7"/>
      <c r="AH16" s="7"/>
      <c r="AI16" s="27">
        <f>AG15+AI15</f>
        <v>100</v>
      </c>
      <c r="AJ16" s="7"/>
      <c r="AK16" s="8"/>
    </row>
    <row r="17" spans="1:3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2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</row>
    <row r="18" spans="1:37" ht="26.25" customHeight="1" x14ac:dyDescent="0.25">
      <c r="A18" s="41" t="s">
        <v>27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7"/>
      <c r="AK18" s="8"/>
    </row>
    <row r="19" spans="1:3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2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</row>
    <row r="20" spans="1:37" x14ac:dyDescent="0.25">
      <c r="A20" s="41" t="s">
        <v>30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7"/>
      <c r="AK20" s="8"/>
    </row>
    <row r="21" spans="1:37" x14ac:dyDescent="0.25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</row>
    <row r="22" spans="1:37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4" spans="1:37" x14ac:dyDescent="0.25">
      <c r="F24" s="25"/>
    </row>
    <row r="25" spans="1:37" x14ac:dyDescent="0.25">
      <c r="G25" s="25"/>
    </row>
  </sheetData>
  <sheetProtection algorithmName="SHA-512" hashValue="eU+qONmeDtTsdyP7wVRD2bHdFgGnlYlt39rLyD0dznD+ND7Z/LKI0OL5oBsO455n78dMWGO75sD6XdnGXjl9XA==" saltValue="bTpz4ZLNaTBGBxRf5mwrzg==" spinCount="100000" sheet="1" objects="1" scenarios="1"/>
  <mergeCells count="13">
    <mergeCell ref="A20:AI20"/>
    <mergeCell ref="A18:AI18"/>
    <mergeCell ref="AF7:AI7"/>
    <mergeCell ref="A5:AH5"/>
    <mergeCell ref="A7:A8"/>
    <mergeCell ref="B7:B8"/>
    <mergeCell ref="C7:C8"/>
    <mergeCell ref="D7:I7"/>
    <mergeCell ref="J7:M7"/>
    <mergeCell ref="N7:W7"/>
    <mergeCell ref="Y7:Y8"/>
    <mergeCell ref="AA7:AA8"/>
    <mergeCell ref="AB7:AE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Planta Acad. DCSH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2022-12-07T20:19:12Z</cp:lastPrinted>
  <dcterms:created xsi:type="dcterms:W3CDTF">2022-11-03T23:00:23Z</dcterms:created>
  <dcterms:modified xsi:type="dcterms:W3CDTF">2022-12-07T22:45:26Z</dcterms:modified>
</cp:coreProperties>
</file>